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tiff" ContentType="image/tiff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drive.merck.com/personal/reillsea_merck_com/Documents/Desktop/Projects/Denmark Collaboration/"/>
    </mc:Choice>
  </mc:AlternateContent>
  <xr:revisionPtr revIDLastSave="41" documentId="8_{0E7DB60C-1A78-4CC1-9637-84913960C074}" xr6:coauthVersionLast="45" xr6:coauthVersionMax="45" xr10:uidLastSave="{9E383B50-F6B5-489F-9E3D-3886AADFAB01}"/>
  <bookViews>
    <workbookView xWindow="28680" yWindow="-120" windowWidth="29040" windowHeight="16440" activeTab="2" xr2:uid="{00000000-000D-0000-FFFF-FFFF00000000}"/>
  </bookViews>
  <sheets>
    <sheet name="Sheet1" sheetId="1" r:id="rId1"/>
    <sheet name="2" sheetId="2" r:id="rId2"/>
    <sheet name="Plate Design" sheetId="5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12" i="5" l="1"/>
  <c r="G12" i="5" s="1"/>
  <c r="F13" i="5"/>
  <c r="G13" i="5" s="1"/>
  <c r="F14" i="5"/>
  <c r="G14" i="5"/>
  <c r="F15" i="5"/>
  <c r="G15" i="5"/>
  <c r="F16" i="5"/>
  <c r="G16" i="5" s="1"/>
  <c r="F17" i="5"/>
  <c r="G17" i="5" s="1"/>
  <c r="F18" i="5"/>
  <c r="G18" i="5"/>
  <c r="F19" i="5"/>
  <c r="G19" i="5"/>
  <c r="F20" i="5"/>
  <c r="G20" i="5" s="1"/>
  <c r="F21" i="5"/>
  <c r="G21" i="5" s="1"/>
  <c r="F22" i="5"/>
  <c r="G22" i="5"/>
  <c r="F23" i="5"/>
  <c r="G23" i="5"/>
  <c r="F24" i="5"/>
  <c r="G24" i="5" s="1"/>
  <c r="F25" i="5"/>
  <c r="G25" i="5" s="1"/>
  <c r="F26" i="5"/>
  <c r="G26" i="5"/>
  <c r="F27" i="5"/>
  <c r="G27" i="5"/>
  <c r="F28" i="5"/>
  <c r="G28" i="5" s="1"/>
  <c r="F29" i="5"/>
  <c r="G29" i="5" s="1"/>
  <c r="F30" i="5"/>
  <c r="G30" i="5"/>
  <c r="F31" i="5"/>
  <c r="G31" i="5"/>
  <c r="F32" i="5"/>
  <c r="G32" i="5" s="1"/>
  <c r="F33" i="5"/>
  <c r="G33" i="5" s="1"/>
  <c r="F34" i="5"/>
  <c r="G34" i="5"/>
  <c r="F35" i="5"/>
  <c r="G35" i="5"/>
  <c r="G4" i="1" l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3" i="1"/>
  <c r="F4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3" i="1"/>
  <c r="E4" i="1"/>
  <c r="E5" i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3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reillsea</author>
  </authors>
  <commentList>
    <comment ref="B2" authorId="0" shapeId="0" xr:uid="{00000000-0006-0000-0100-000001000000}">
      <text>
        <r>
          <rPr>
            <sz val="10"/>
            <color theme="1"/>
            <rFont val="Arial"/>
            <family val="2"/>
          </rPr>
          <t>syn-2,3.192,PROD
syn-1,2.969,PROD
anti-2,2.829,PROD
anti-1,2.677,IMP
biphenyl,1.411,IS</t>
        </r>
      </text>
    </comment>
    <comment ref="C2" authorId="0" shapeId="0" xr:uid="{00000000-0006-0000-0100-000002000000}">
      <text>
        <r>
          <rPr>
            <sz val="10"/>
            <color theme="1"/>
            <rFont val="Arial"/>
            <family val="2"/>
          </rPr>
          <t>syn-2,3.190,PROD
syn-1,2.967,PROD
anti-2,2.828,PROD
anti-1,2.676,IMP
biphenyl,1.411,IS</t>
        </r>
      </text>
    </comment>
    <comment ref="D2" authorId="0" shapeId="0" xr:uid="{00000000-0006-0000-0100-000003000000}">
      <text>
        <r>
          <rPr>
            <sz val="10"/>
            <color theme="1"/>
            <rFont val="Arial"/>
            <family val="2"/>
          </rPr>
          <t>syn-2,3.190,PROD
syn-1,2.968,PROD
anti-2,2.826,PROD
anti-1,2.675,IMP
biphenyl,1.411,IS</t>
        </r>
      </text>
    </comment>
    <comment ref="E2" authorId="0" shapeId="0" xr:uid="{00000000-0006-0000-0100-000004000000}">
      <text>
        <r>
          <rPr>
            <sz val="10"/>
            <color theme="1"/>
            <rFont val="Arial"/>
            <family val="2"/>
          </rPr>
          <t>syn-2,3.191,PROD
syn-1,2.967,PROD
anti-2,2.825,PROD
anti-1,2.674,IMP
biphenyl,1.410,IS</t>
        </r>
      </text>
    </comment>
    <comment ref="F2" authorId="0" shapeId="0" xr:uid="{00000000-0006-0000-0100-000005000000}">
      <text>
        <r>
          <rPr>
            <sz val="10"/>
            <color theme="1"/>
            <rFont val="Arial"/>
            <family val="2"/>
          </rPr>
          <t>syn-2,3.191,PROD
syn-1,2.966,PROD
anti-2,2.827,PROD
anti-1,2.676,IMP
biphenyl,1.412,IS</t>
        </r>
      </text>
    </comment>
    <comment ref="G2" authorId="0" shapeId="0" xr:uid="{00000000-0006-0000-0100-000006000000}">
      <text>
        <r>
          <rPr>
            <sz val="10"/>
            <color theme="1"/>
            <rFont val="Arial"/>
            <family val="2"/>
          </rPr>
          <t>syn-2,3.192,PROD
syn-1,2.967,PROD
anti-2,2.827,PROD
anti-1,2.676,IMP
biphenyl,1.411,IS</t>
        </r>
      </text>
    </comment>
    <comment ref="H2" authorId="0" shapeId="0" xr:uid="{00000000-0006-0000-0100-000007000000}">
      <text>
        <r>
          <rPr>
            <sz val="10"/>
            <color theme="1"/>
            <rFont val="Arial"/>
            <family val="2"/>
          </rPr>
          <t>syn-2,3.188,PROD
syn-1,2.966,PROD
anti-2,2.827,PROD
anti-1,2.674,IMP
biphenyl,1.410,IS</t>
        </r>
      </text>
    </comment>
    <comment ref="I2" authorId="0" shapeId="0" xr:uid="{00000000-0006-0000-0100-000008000000}">
      <text>
        <r>
          <rPr>
            <sz val="10"/>
            <color theme="1"/>
            <rFont val="Arial"/>
            <family val="2"/>
          </rPr>
          <t>syn-2,3.189,PROD
syn-1,2.966,PROD
anti-2,2.825,PROD
anti-1,2.674,IMP
biphenyl,1.359,IS</t>
        </r>
      </text>
    </comment>
    <comment ref="J2" authorId="0" shapeId="0" xr:uid="{00000000-0006-0000-0100-000009000000}">
      <text>
        <r>
          <rPr>
            <sz val="10"/>
            <color theme="1"/>
            <rFont val="Arial"/>
            <family val="2"/>
          </rPr>
          <t>syn-2,3.189,PROD
syn-1,2.966,PROD
anti-2,2.826,PROD
anti-1,2.674,IMP
biphenyl,1.411,IS</t>
        </r>
      </text>
    </comment>
    <comment ref="K2" authorId="0" shapeId="0" xr:uid="{00000000-0006-0000-0100-00000A000000}">
      <text>
        <r>
          <rPr>
            <sz val="10"/>
            <color theme="1"/>
            <rFont val="Arial"/>
            <family val="2"/>
          </rPr>
          <t>syn-2,3.189,PROD
syn-1,2.962,PROD
anti-2,2.825,PROD
anti-1,2.673,IMP
biphenyl,1.412,IS</t>
        </r>
      </text>
    </comment>
    <comment ref="L2" authorId="0" shapeId="0" xr:uid="{00000000-0006-0000-0100-00000B000000}">
      <text>
        <r>
          <rPr>
            <sz val="10"/>
            <color theme="1"/>
            <rFont val="Arial"/>
            <family val="2"/>
          </rPr>
          <t>syn-2,3.189,PROD
syn-1,2.965,PROD
anti-2,2.824,PROD
anti-1,2.674,IMP
biphenyl,1.409,IS</t>
        </r>
      </text>
    </comment>
    <comment ref="M2" authorId="0" shapeId="0" xr:uid="{00000000-0006-0000-0100-00000C000000}">
      <text>
        <r>
          <rPr>
            <sz val="10"/>
            <color theme="1"/>
            <rFont val="Arial"/>
            <family val="2"/>
          </rPr>
          <t>syn-2,3.190,PROD
syn-1,2.967,PROD
anti-2,2.826,PROD
anti-1,2.675,IMP
biphenyl,1.412,IS</t>
        </r>
      </text>
    </comment>
    <comment ref="B3" authorId="0" shapeId="0" xr:uid="{00000000-0006-0000-0100-00000D000000}">
      <text>
        <r>
          <rPr>
            <sz val="10"/>
            <color theme="1"/>
            <rFont val="Arial"/>
            <family val="2"/>
          </rPr>
          <t>syn-2,3.190,PROD
syn-1,2.967,PROD
anti-2,2.826,PROD
anti-1,2.675,IMP
biphenyl,1.411,IS</t>
        </r>
      </text>
    </comment>
    <comment ref="C3" authorId="0" shapeId="0" xr:uid="{00000000-0006-0000-0100-00000E000000}">
      <text>
        <r>
          <rPr>
            <sz val="10"/>
            <color theme="1"/>
            <rFont val="Arial"/>
            <family val="2"/>
          </rPr>
          <t>syn-2,3.189,PROD
syn-1,2.965,PROD
anti-2,2.824,PROD
anti-1,2.674,IMP
biphenyl,1.409,IS</t>
        </r>
      </text>
    </comment>
    <comment ref="D3" authorId="0" shapeId="0" xr:uid="{00000000-0006-0000-0100-00000F000000}">
      <text>
        <r>
          <rPr>
            <sz val="10"/>
            <color theme="1"/>
            <rFont val="Arial"/>
            <family val="2"/>
          </rPr>
          <t>syn-2,3.189,PROD
syn-1,2.966,PROD
anti-2,2.826,PROD
anti-1,2.675,IMP
biphenyl,1.411,IS</t>
        </r>
      </text>
    </comment>
    <comment ref="E3" authorId="0" shapeId="0" xr:uid="{00000000-0006-0000-0100-000010000000}">
      <text>
        <r>
          <rPr>
            <sz val="10"/>
            <color theme="1"/>
            <rFont val="Arial"/>
            <family val="2"/>
          </rPr>
          <t>syn-2,3.189,PROD
syn-1,2.965,PROD
anti-2,2.825,PROD
anti-1,2.674,IMP
biphenyl,1.409,IS</t>
        </r>
      </text>
    </comment>
    <comment ref="F3" authorId="0" shapeId="0" xr:uid="{00000000-0006-0000-0100-000011000000}">
      <text>
        <r>
          <rPr>
            <sz val="10"/>
            <color theme="1"/>
            <rFont val="Arial"/>
            <family val="2"/>
          </rPr>
          <t>syn-2,3.188,PROD
syn-1,2.967,PROD
anti-2,2.826,PROD
anti-1,2.675,IMP
biphenyl,1.411,IS</t>
        </r>
      </text>
    </comment>
    <comment ref="G3" authorId="0" shapeId="0" xr:uid="{00000000-0006-0000-0100-000012000000}">
      <text>
        <r>
          <rPr>
            <sz val="10"/>
            <color theme="1"/>
            <rFont val="Arial"/>
            <family val="2"/>
          </rPr>
          <t>syn-2,3.188,PROD
syn-1,2.965,PROD
anti-2,2.825,PROD
anti-1,2.673,IMP
biphenyl,1.411,IS</t>
        </r>
      </text>
    </comment>
    <comment ref="H3" authorId="0" shapeId="0" xr:uid="{00000000-0006-0000-0100-000013000000}">
      <text>
        <r>
          <rPr>
            <sz val="10"/>
            <color theme="1"/>
            <rFont val="Arial"/>
            <family val="2"/>
          </rPr>
          <t>syn-2,3.188,PROD
syn-1,2.966,PROD
anti-2,2.825,PROD
anti-1,2.674,IMP
biphenyl,1.410,IS</t>
        </r>
      </text>
    </comment>
    <comment ref="I3" authorId="0" shapeId="0" xr:uid="{00000000-0006-0000-0100-000014000000}">
      <text>
        <r>
          <rPr>
            <sz val="10"/>
            <color theme="1"/>
            <rFont val="Arial"/>
            <family val="2"/>
          </rPr>
          <t>syn-2,3.190,PROD
syn-1,2.966,PROD
anti-2,2.827,PROD
anti-1,2.675,IMP
biphenyl,1.368,IS</t>
        </r>
      </text>
    </comment>
    <comment ref="J3" authorId="0" shapeId="0" xr:uid="{00000000-0006-0000-0100-000015000000}">
      <text>
        <r>
          <rPr>
            <sz val="10"/>
            <color theme="1"/>
            <rFont val="Arial"/>
            <family val="2"/>
          </rPr>
          <t>syn-2,3.189,PROD
syn-1,2.966,PROD
anti-2,2.826,PROD
anti-1,2.674,IMP
biphenyl,1.412,IS</t>
        </r>
      </text>
    </comment>
    <comment ref="K3" authorId="0" shapeId="0" xr:uid="{00000000-0006-0000-0100-000016000000}">
      <text>
        <r>
          <rPr>
            <sz val="10"/>
            <color theme="1"/>
            <rFont val="Arial"/>
            <family val="2"/>
          </rPr>
          <t>syn-2,3.189,PROD
syn-1,2.968,PROD
anti-2,2.826,PROD
anti-1,2.675,IMP
biphenyl,1.413,IS</t>
        </r>
      </text>
    </comment>
    <comment ref="L3" authorId="0" shapeId="0" xr:uid="{00000000-0006-0000-0100-000017000000}">
      <text>
        <r>
          <rPr>
            <sz val="10"/>
            <color theme="1"/>
            <rFont val="Arial"/>
            <family val="2"/>
          </rPr>
          <t>syn-2,3.187,PROD
syn-1,2.965,PROD
anti-2,2.824,PROD
anti-1,2.674,IMP
biphenyl,1.410,IS</t>
        </r>
      </text>
    </comment>
    <comment ref="M3" authorId="0" shapeId="0" xr:uid="{00000000-0006-0000-0100-000018000000}">
      <text>
        <r>
          <rPr>
            <sz val="10"/>
            <color theme="1"/>
            <rFont val="Arial"/>
            <family val="2"/>
          </rPr>
          <t>syn-2,3.189,PROD
syn-1,2.968,PROD
anti-2,2.826,PROD
anti-1,2.675,IMP
biphenyl,1.411,IS</t>
        </r>
      </text>
    </comment>
    <comment ref="B4" authorId="0" shapeId="0" xr:uid="{00000000-0006-0000-0100-000019000000}">
      <text>
        <r>
          <rPr>
            <sz val="10"/>
            <color theme="1"/>
            <rFont val="Arial"/>
            <family val="2"/>
          </rPr>
          <t>syn-2,3.189,PROD
syn-1,2.966,PROD
anti-2,2.825,PROD
anti-1,2.673,IMP
biphenyl,1.410,IS</t>
        </r>
      </text>
    </comment>
    <comment ref="C4" authorId="0" shapeId="0" xr:uid="{00000000-0006-0000-0100-00001A000000}">
      <text>
        <r>
          <rPr>
            <sz val="10"/>
            <color theme="1"/>
            <rFont val="Arial"/>
            <family val="2"/>
          </rPr>
          <t>syn-2,3.189,PROD
syn-1,2.966,PROD
anti-2,2.826,PROD
anti-1,2.674,IMP
biphenyl,1.410,IS</t>
        </r>
      </text>
    </comment>
    <comment ref="D4" authorId="0" shapeId="0" xr:uid="{00000000-0006-0000-0100-00001B000000}">
      <text>
        <r>
          <rPr>
            <sz val="10"/>
            <color theme="1"/>
            <rFont val="Arial"/>
            <family val="2"/>
          </rPr>
          <t>syn-2,3.190,PROD
syn-1,2.967,PROD
anti-2,2.826,PROD
anti-1,2.675,IMP
biphenyl,1.411,IS</t>
        </r>
      </text>
    </comment>
    <comment ref="E4" authorId="0" shapeId="0" xr:uid="{00000000-0006-0000-0100-00001C000000}">
      <text>
        <r>
          <rPr>
            <sz val="10"/>
            <color theme="1"/>
            <rFont val="Arial"/>
            <family val="2"/>
          </rPr>
          <t>syn-2,3.191,PROD
syn-1,2.967,PROD
anti-2,2.825,PROD
anti-1,2.674,IMP
biphenyl,1.411,IS</t>
        </r>
      </text>
    </comment>
    <comment ref="F4" authorId="0" shapeId="0" xr:uid="{00000000-0006-0000-0100-00001D000000}">
      <text>
        <r>
          <rPr>
            <sz val="10"/>
            <color theme="1"/>
            <rFont val="Arial"/>
            <family val="2"/>
          </rPr>
          <t>syn-2,3.187,PROD
syn-1,2.965,PROD
anti-2,2.824,PROD
anti-1,2.674,IMP
biphenyl,1.410,IS</t>
        </r>
      </text>
    </comment>
    <comment ref="G4" authorId="0" shapeId="0" xr:uid="{00000000-0006-0000-0100-00001E000000}">
      <text>
        <r>
          <rPr>
            <sz val="10"/>
            <color theme="1"/>
            <rFont val="Arial"/>
            <family val="2"/>
          </rPr>
          <t>syn-2,3.188,PROD
syn-1,2.965,PROD
anti-2,2.823,PROD
anti-1,2.674,IMP
biphenyl,1.411,IS</t>
        </r>
      </text>
    </comment>
    <comment ref="H4" authorId="0" shapeId="0" xr:uid="{00000000-0006-0000-0100-00001F000000}">
      <text>
        <r>
          <rPr>
            <sz val="10"/>
            <color theme="1"/>
            <rFont val="Arial"/>
            <family val="2"/>
          </rPr>
          <t>syn-2,3.188,PROD
syn-1,2.966,PROD
anti-2,2.825,PROD
anti-1,2.674,IMP
biphenyl,1.410,IS</t>
        </r>
      </text>
    </comment>
    <comment ref="I4" authorId="0" shapeId="0" xr:uid="{00000000-0006-0000-0100-000020000000}">
      <text>
        <r>
          <rPr>
            <sz val="10"/>
            <color theme="1"/>
            <rFont val="Arial"/>
            <family val="2"/>
          </rPr>
          <t>syn-2,3.189,PROD
syn-1,2.966,PROD
anti-2,2.826,PROD
anti-1,2.675,IMP
biphenyl,1.411,IS</t>
        </r>
      </text>
    </comment>
    <comment ref="J4" authorId="0" shapeId="0" xr:uid="{00000000-0006-0000-0100-000021000000}">
      <text>
        <r>
          <rPr>
            <sz val="10"/>
            <color theme="1"/>
            <rFont val="Arial"/>
            <family val="2"/>
          </rPr>
          <t>syn-2,3.189,PROD
syn-1,2.966,PROD
anti-2,2.826,PROD
anti-1,2.674,IMP
biphenyl,1.410,IS</t>
        </r>
      </text>
    </comment>
    <comment ref="K4" authorId="0" shapeId="0" xr:uid="{00000000-0006-0000-0100-000022000000}">
      <text>
        <r>
          <rPr>
            <sz val="10"/>
            <color theme="1"/>
            <rFont val="Arial"/>
            <family val="2"/>
          </rPr>
          <t>syn-2,3.189,PROD
syn-1,2.964,PROD
anti-2,2.824,PROD
anti-1,2.674,IMP
biphenyl,1.411,IS</t>
        </r>
      </text>
    </comment>
    <comment ref="L4" authorId="0" shapeId="0" xr:uid="{00000000-0006-0000-0100-000023000000}">
      <text>
        <r>
          <rPr>
            <sz val="10"/>
            <color theme="1"/>
            <rFont val="Arial"/>
            <family val="2"/>
          </rPr>
          <t>syn-2,3.189,PROD
syn-1,2.965,PROD
anti-2,2.825,PROD
anti-1,2.674,IMP
biphenyl,1.411,IS</t>
        </r>
      </text>
    </comment>
    <comment ref="M4" authorId="0" shapeId="0" xr:uid="{00000000-0006-0000-0100-000024000000}">
      <text>
        <r>
          <rPr>
            <sz val="10"/>
            <color theme="1"/>
            <rFont val="Arial"/>
            <family val="2"/>
          </rPr>
          <t>syn-2,3.189,PROD
syn-1,2.965,PROD
anti-2,2.825,PROD
anti-1,2.674,IMP
biphenyl,1.411,IS</t>
        </r>
      </text>
    </comment>
    <comment ref="B5" authorId="0" shapeId="0" xr:uid="{00000000-0006-0000-0100-000025000000}">
      <text>
        <r>
          <rPr>
            <sz val="10"/>
            <color theme="1"/>
            <rFont val="Arial"/>
            <family val="2"/>
          </rPr>
          <t>syn-2,3.189,PROD
syn-1,2.967,PROD
anti-2,2.825,PROD
anti-1,2.675,IMP
biphenyl,1.411,IS</t>
        </r>
      </text>
    </comment>
    <comment ref="C5" authorId="0" shapeId="0" xr:uid="{00000000-0006-0000-0100-000026000000}">
      <text>
        <r>
          <rPr>
            <sz val="10"/>
            <color theme="1"/>
            <rFont val="Arial"/>
            <family val="2"/>
          </rPr>
          <t>syn-2,3.189,PROD
syn-1,2.967,PROD
anti-2,2.826,PROD
anti-1,2.675,IMP
biphenyl,1.411,IS</t>
        </r>
      </text>
    </comment>
    <comment ref="D5" authorId="0" shapeId="0" xr:uid="{00000000-0006-0000-0100-000027000000}">
      <text>
        <r>
          <rPr>
            <sz val="10"/>
            <color theme="1"/>
            <rFont val="Arial"/>
            <family val="2"/>
          </rPr>
          <t>syn-2,3.189,PROD
syn-1,2.967,PROD
anti-2,2.825,PROD
anti-1,2.675,IMP
biphenyl,1.411,IS</t>
        </r>
      </text>
    </comment>
    <comment ref="E5" authorId="0" shapeId="0" xr:uid="{00000000-0006-0000-0100-000028000000}">
      <text>
        <r>
          <rPr>
            <sz val="10"/>
            <color theme="1"/>
            <rFont val="Arial"/>
            <family val="2"/>
          </rPr>
          <t>syn-2,3.187,PROD
syn-1,2.965,PROD
anti-2,2.824,PROD
anti-1,2.674,IMP
biphenyl,1.410,IS</t>
        </r>
      </text>
    </comment>
    <comment ref="F5" authorId="0" shapeId="0" xr:uid="{00000000-0006-0000-0100-000029000000}">
      <text>
        <r>
          <rPr>
            <sz val="10"/>
            <color theme="1"/>
            <rFont val="Arial"/>
            <family val="2"/>
          </rPr>
          <t>syn-2,3.189,PROD
syn-1,2.967,PROD
anti-2,2.826,PROD
anti-1,2.675,IMP
biphenyl,1.411,IS</t>
        </r>
      </text>
    </comment>
    <comment ref="G5" authorId="0" shapeId="0" xr:uid="{00000000-0006-0000-0100-00002A000000}">
      <text>
        <r>
          <rPr>
            <sz val="10"/>
            <color theme="1"/>
            <rFont val="Arial"/>
            <family val="2"/>
          </rPr>
          <t>syn-2,3.190,PROD
syn-1,2.967,PROD
anti-2,2.826,PROD
anti-1,2.675,IMP
biphenyl,1.411,IS</t>
        </r>
      </text>
    </comment>
    <comment ref="H5" authorId="0" shapeId="0" xr:uid="{00000000-0006-0000-0100-00002B000000}">
      <text>
        <r>
          <rPr>
            <sz val="10"/>
            <color theme="1"/>
            <rFont val="Arial"/>
            <family val="2"/>
          </rPr>
          <t>syn-2,3.189,PROD
syn-1,2.966,PROD
anti-2,2.824,PROD
anti-1,2.674,IMP
biphenyl,1.410,IS</t>
        </r>
      </text>
    </comment>
    <comment ref="I5" authorId="0" shapeId="0" xr:uid="{00000000-0006-0000-0100-00002C000000}">
      <text>
        <r>
          <rPr>
            <sz val="10"/>
            <color theme="1"/>
            <rFont val="Arial"/>
            <family val="2"/>
          </rPr>
          <t>syn-2,3.189,PROD
syn-1,2.965,PROD
anti-2,2.825,PROD
anti-1,2.674,IMP
biphenyl,1.409,IS</t>
        </r>
      </text>
    </comment>
    <comment ref="J5" authorId="0" shapeId="0" xr:uid="{00000000-0006-0000-0100-00002D000000}">
      <text>
        <r>
          <rPr>
            <sz val="10"/>
            <color theme="1"/>
            <rFont val="Arial"/>
            <family val="2"/>
          </rPr>
          <t>syn-2,3.188,PROD
syn-1,2.966,PROD
anti-2,2.825,PROD
anti-1,2.674,IMP
biphenyl,1.410,IS</t>
        </r>
      </text>
    </comment>
    <comment ref="K5" authorId="0" shapeId="0" xr:uid="{00000000-0006-0000-0100-00002E000000}">
      <text>
        <r>
          <rPr>
            <sz val="10"/>
            <color theme="1"/>
            <rFont val="Arial"/>
            <family val="2"/>
          </rPr>
          <t>syn-2,3.189,PROD
syn-1,2.964,PROD
anti-2,2.825,PROD
anti-1,2.673,IMP
biphenyl,1.411,IS</t>
        </r>
      </text>
    </comment>
    <comment ref="L5" authorId="0" shapeId="0" xr:uid="{00000000-0006-0000-0100-00002F000000}">
      <text>
        <r>
          <rPr>
            <sz val="10"/>
            <color theme="1"/>
            <rFont val="Arial"/>
            <family val="2"/>
          </rPr>
          <t>syn-2,3.189,PROD
syn-1,2.967,PROD
anti-2,2.826,PROD
anti-1,2.675,IMP
biphenyl,1.411,IS</t>
        </r>
      </text>
    </comment>
    <comment ref="M5" authorId="0" shapeId="0" xr:uid="{00000000-0006-0000-0100-000030000000}">
      <text>
        <r>
          <rPr>
            <sz val="10"/>
            <color theme="1"/>
            <rFont val="Arial"/>
            <family val="2"/>
          </rPr>
          <t>syn-2,3.189,PROD
syn-1,2.966,PROD
anti-2,2.824,PROD
anti-1,2.674,IMP
biphenyl,1.410,IS</t>
        </r>
      </text>
    </comment>
  </commentList>
</comments>
</file>

<file path=xl/sharedStrings.xml><?xml version="1.0" encoding="utf-8"?>
<sst xmlns="http://schemas.openxmlformats.org/spreadsheetml/2006/main" count="362" uniqueCount="218">
  <si>
    <t>Sample Name</t>
  </si>
  <si>
    <t>Data File</t>
  </si>
  <si>
    <t>TWC_anti-1 AreaAbs</t>
  </si>
  <si>
    <t>TWC_anti-2 AreaAbs</t>
  </si>
  <si>
    <t>TWC_biphenyl AreaAbs</t>
  </si>
  <si>
    <t>TWC_syn-1 AreaAbs</t>
  </si>
  <si>
    <t>TWC_syn-2 AreaAbs</t>
  </si>
  <si>
    <t>TWC_anti-1 Area%</t>
  </si>
  <si>
    <t>TWC_anti-2 Area%</t>
  </si>
  <si>
    <t>TWC_biphenyl Area%</t>
  </si>
  <si>
    <t>TWC_syn-1 Area%</t>
  </si>
  <si>
    <t>TWC_syn-2 Area%</t>
  </si>
  <si>
    <t>5016324-0093_MeOH_IG3_Pdt1-1.Raw</t>
  </si>
  <si>
    <t>5016324-0093_meoh_ig3_pdt1-1.raw</t>
  </si>
  <si>
    <t>5016324-0093_MeOH_IG3_Pdt1-2.Raw</t>
  </si>
  <si>
    <t>5016324-0093_meoh_ig3_pdt1-2.raw</t>
  </si>
  <si>
    <t>5016324-0093_MeOH_IG3_Pdt1-3.Raw</t>
  </si>
  <si>
    <t>5016324-0093_meoh_ig3_pdt1-3.raw</t>
  </si>
  <si>
    <t>5016324-0093_MeOH_IG3_Pdt1-4.Raw</t>
  </si>
  <si>
    <t>5016324-0093_meoh_ig3_pdt1-4.raw</t>
  </si>
  <si>
    <t>5016324-0093_MeOH_IG3_Pdt1-5.Raw</t>
  </si>
  <si>
    <t>5016324-0093_meoh_ig3_pdt1-5.raw</t>
  </si>
  <si>
    <t>5016324-0093_MeOH_IG3_Pdt1-6.Raw</t>
  </si>
  <si>
    <t>5016324-0093_meoh_ig3_pdt1-6.raw</t>
  </si>
  <si>
    <t>5016324-0093_MeOH_IG3_Pdt1-7.Raw</t>
  </si>
  <si>
    <t>5016324-0093_meoh_ig3_pdt1-7.raw</t>
  </si>
  <si>
    <t>5016324-0093_MeOH_IG3_Pdt1-8.Raw</t>
  </si>
  <si>
    <t>5016324-0093_meoh_ig3_pdt1-8.raw</t>
  </si>
  <si>
    <t>5016324-0093_MeOH_IG3_Pdt1-9.Raw</t>
  </si>
  <si>
    <t>5016324-0093_meoh_ig3_pdt1-9.raw</t>
  </si>
  <si>
    <t>5016324-0093_MeOH_IG3_Pdt1-10.Raw</t>
  </si>
  <si>
    <t>5016324-0093_meoh_ig3_pdt1-10.raw</t>
  </si>
  <si>
    <t>5016324-0093_MeOH_IG3_Pdt1-11.Raw</t>
  </si>
  <si>
    <t>5016324-0093_meoh_ig3_pdt1-11.raw</t>
  </si>
  <si>
    <t>5016324-0093_MeOH_IG3_Pdt1-12.Raw</t>
  </si>
  <si>
    <t>5016324-0093_meoh_ig3_pdt1-12.raw</t>
  </si>
  <si>
    <t>5016324-0093_MeOH_IG3_Pdt1-13.Raw</t>
  </si>
  <si>
    <t>5016324-0093_meoh_ig3_pdt1-13.raw</t>
  </si>
  <si>
    <t>5016324-0093_MeOH_IG3_Pdt1-14.Raw</t>
  </si>
  <si>
    <t>5016324-0093_meoh_ig3_pdt1-14.raw</t>
  </si>
  <si>
    <t>5016324-0093_MeOH_IG3_Pdt1-15.Raw</t>
  </si>
  <si>
    <t>5016324-0093_meoh_ig3_pdt1-15.raw</t>
  </si>
  <si>
    <t>5016324-0093_MeOH_IG3_Pdt1-16.Raw</t>
  </si>
  <si>
    <t>5016324-0093_meoh_ig3_pdt1-16.raw</t>
  </si>
  <si>
    <t>5016324-0093_MeOH_IG3_Pdt1-17.Raw</t>
  </si>
  <si>
    <t>5016324-0093_meoh_ig3_pdt1-17.raw</t>
  </si>
  <si>
    <t>5016324-0093_MeOH_IG3_Pdt1-18.Raw</t>
  </si>
  <si>
    <t>5016324-0093_meoh_ig3_pdt1-18.raw</t>
  </si>
  <si>
    <t>5016324-0093_MeOH_IG3_Pdt1-19.Raw</t>
  </si>
  <si>
    <t>5016324-0093_meoh_ig3_pdt1-19.raw</t>
  </si>
  <si>
    <t>5016324-0093_MeOH_IG3_Pdt1-20.Raw</t>
  </si>
  <si>
    <t>5016324-0093_meoh_ig3_pdt1-20.raw</t>
  </si>
  <si>
    <t>5016324-0093_MeOH_IG3_Pdt1-21.Raw</t>
  </si>
  <si>
    <t>5016324-0093_meoh_ig3_pdt1-21.raw</t>
  </si>
  <si>
    <t>5016324-0093_MeOH_IG3_Pdt1-22.Raw</t>
  </si>
  <si>
    <t>5016324-0093_meoh_ig3_pdt1-22.raw</t>
  </si>
  <si>
    <t>5016324-0093_MeOH_IG3_Pdt1-23.Raw</t>
  </si>
  <si>
    <t>5016324-0093_meoh_ig3_pdt1-23.raw</t>
  </si>
  <si>
    <t>5016324-0093_MeOH_IG3_Pdt1-24.Raw</t>
  </si>
  <si>
    <t>5016324-0093_meoh_ig3_pdt1-24.raw</t>
  </si>
  <si>
    <t>5016324-0093_MeOH_IG3_Pdt1-25.Raw</t>
  </si>
  <si>
    <t>5016324-0093_meoh_ig3_pdt1-25.raw</t>
  </si>
  <si>
    <t>5016324-0093_MeOH_IG3_Pdt1-26.Raw</t>
  </si>
  <si>
    <t>5016324-0093_meoh_ig3_pdt1-26.raw</t>
  </si>
  <si>
    <t>5016324-0093_MeOH_IG3_Pdt1-27.Raw</t>
  </si>
  <si>
    <t>5016324-0093_meoh_ig3_pdt1-27.raw</t>
  </si>
  <si>
    <t>5016324-0093_MeOH_IG3_Pdt1-28.Raw</t>
  </si>
  <si>
    <t>5016324-0093_meoh_ig3_pdt1-28.raw</t>
  </si>
  <si>
    <t>5016324-0093_MeOH_IG3_Pdt1-29.Raw</t>
  </si>
  <si>
    <t>5016324-0093_meoh_ig3_pdt1-29.raw</t>
  </si>
  <si>
    <t>5016324-0093_MeOH_IG3_Pdt1-30.Raw</t>
  </si>
  <si>
    <t>5016324-0093_meoh_ig3_pdt1-30.raw</t>
  </si>
  <si>
    <t>5016324-0093_MeOH_IG3_Pdt1-31.Raw</t>
  </si>
  <si>
    <t>5016324-0093_meoh_ig3_pdt1-31.raw</t>
  </si>
  <si>
    <t>5016324-0093_MeOH_IG3_Pdt1-32.Raw</t>
  </si>
  <si>
    <t>5016324-0093_meoh_ig3_pdt1-32.raw</t>
  </si>
  <si>
    <t>5016324-0093_MeOH_IG3_Pdt1-33.Raw</t>
  </si>
  <si>
    <t>5016324-0093_meoh_ig3_pdt1-33.raw</t>
  </si>
  <si>
    <t>5016324-0093_MeOH_IG3_Pdt1-34.Raw</t>
  </si>
  <si>
    <t>5016324-0093_meoh_ig3_pdt1-34.raw</t>
  </si>
  <si>
    <t>5016324-0093_MeOH_IG3_Pdt1-35.Raw</t>
  </si>
  <si>
    <t>5016324-0093_meoh_ig3_pdt1-35.raw</t>
  </si>
  <si>
    <t>5016324-0093_MeOH_IG3_Pdt1-36.Raw</t>
  </si>
  <si>
    <t>5016324-0093_meoh_ig3_pdt1-36.raw</t>
  </si>
  <si>
    <t>5016324-0093_MeOH_IG3_Pdt1-37.Raw</t>
  </si>
  <si>
    <t>5016324-0093_meoh_ig3_pdt1-37.raw</t>
  </si>
  <si>
    <t>5016324-0093_MeOH_IG3_Pdt1-38.Raw</t>
  </si>
  <si>
    <t>5016324-0093_meoh_ig3_pdt1-38.raw</t>
  </si>
  <si>
    <t>5016324-0093_MeOH_IG3_Pdt1-39.Raw</t>
  </si>
  <si>
    <t>5016324-0093_meoh_ig3_pdt1-39.raw</t>
  </si>
  <si>
    <t>5016324-0093_MeOH_IG3_Pdt1-40.Raw</t>
  </si>
  <si>
    <t>5016324-0093_meoh_ig3_pdt1-40.raw</t>
  </si>
  <si>
    <t>5016324-0093_MeOH_IG3_Pdt1-41.Raw</t>
  </si>
  <si>
    <t>5016324-0093_meoh_ig3_pdt1-41.raw</t>
  </si>
  <si>
    <t>5016324-0093_MeOH_IG3_Pdt1-42.Raw</t>
  </si>
  <si>
    <t>5016324-0093_meoh_ig3_pdt1-42.raw</t>
  </si>
  <si>
    <t>5016324-0093_MeOH_IG3_Pdt1-43.Raw</t>
  </si>
  <si>
    <t>5016324-0093_meoh_ig3_pdt1-43.raw</t>
  </si>
  <si>
    <t>5016324-0093_MeOH_IG3_Pdt1-44.Raw</t>
  </si>
  <si>
    <t>5016324-0093_meoh_ig3_pdt1-44.raw</t>
  </si>
  <si>
    <t>5016324-0093_MeOH_IG3_Pdt1-45.Raw</t>
  </si>
  <si>
    <t>5016324-0093_meoh_ig3_pdt1-45.raw</t>
  </si>
  <si>
    <t>5016324-0093_MeOH_IG3_Pdt1-46.Raw</t>
  </si>
  <si>
    <t>5016324-0093_meoh_ig3_pdt1-46.raw</t>
  </si>
  <si>
    <t>5016324-0093_MeOH_IG3_Pdt1-47.Raw</t>
  </si>
  <si>
    <t>5016324-0093_meoh_ig3_pdt1-47.raw</t>
  </si>
  <si>
    <t>5016324-0093_MeOH_IG3_Pdt1-48.Raw</t>
  </si>
  <si>
    <t>5016324-0093_meoh_ig3_pdt1-48.raw</t>
  </si>
  <si>
    <t>A</t>
  </si>
  <si>
    <t>1</t>
  </si>
  <si>
    <t>B</t>
  </si>
  <si>
    <t>C</t>
  </si>
  <si>
    <t>D</t>
  </si>
  <si>
    <t>E</t>
  </si>
  <si>
    <t>F</t>
  </si>
  <si>
    <t>G</t>
  </si>
  <si>
    <t>H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</si>
  <si>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</si>
  <si>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</si>
  <si>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</si>
  <si>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</si>
  <si>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</si>
  <si>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</si>
  <si>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</si>
  <si>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</si>
  <si>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</si>
  <si>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11</t>
  </si>
  <si>
    <t>12</t>
  </si>
  <si>
    <t>Pdt/IS (TWC)</t>
  </si>
  <si>
    <t>Ligand</t>
  </si>
  <si>
    <t>%ee syn (TWC)</t>
  </si>
  <si>
    <t>%ee anti (TWC)</t>
  </si>
  <si>
    <t>dr (syn/anti)</t>
  </si>
  <si>
    <t>SED: BJ-2020-060</t>
  </si>
  <si>
    <t>22_4_4_28</t>
  </si>
  <si>
    <t>249_4_4_3</t>
  </si>
  <si>
    <t>172_2_2_17</t>
  </si>
  <si>
    <t>SED: BJ-2020-059</t>
  </si>
  <si>
    <t>254_2_2_11</t>
  </si>
  <si>
    <t>16_1_3_9</t>
  </si>
  <si>
    <t>200_1_3_21</t>
  </si>
  <si>
    <t>73_1_3_29</t>
  </si>
  <si>
    <t>14_1_2_14</t>
  </si>
  <si>
    <t>56_1_2_1</t>
  </si>
  <si>
    <t>ACK-2020-091</t>
  </si>
  <si>
    <t>diMe-tBu-262</t>
  </si>
  <si>
    <t>187_4_1_30</t>
  </si>
  <si>
    <t>diMe-187_4_1_30</t>
  </si>
  <si>
    <t>185_2_1_10</t>
  </si>
  <si>
    <t>diMe-185_2_1_10</t>
  </si>
  <si>
    <t>185_2_1_15</t>
  </si>
  <si>
    <t>3_2_1_18</t>
  </si>
  <si>
    <t>250_3_1_12</t>
  </si>
  <si>
    <t>252_1_1_8</t>
  </si>
  <si>
    <t>225_1_1_13</t>
  </si>
  <si>
    <t>diMe-225_1_1_13</t>
  </si>
  <si>
    <t>SED: 90-1-1-17</t>
  </si>
  <si>
    <t>Reaction Scale [umol]</t>
  </si>
  <si>
    <t>Plate Design</t>
  </si>
  <si>
    <t>Catalyst loading [mol%]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</si>
  <si>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</si>
  <si>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</si>
  <si>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</si>
  <si>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</si>
  <si>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</si>
  <si>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</si>
  <si>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</si>
  <si>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</si>
  <si>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</si>
  <si>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</si>
  <si>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</si>
  <si>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</si>
  <si>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Number of copies</t>
  </si>
  <si>
    <t>B1</t>
  </si>
  <si>
    <t>B2</t>
  </si>
  <si>
    <t>B3</t>
  </si>
  <si>
    <t>B4</t>
  </si>
  <si>
    <t>B5</t>
  </si>
  <si>
    <t>B6</t>
  </si>
  <si>
    <t>B7</t>
  </si>
  <si>
    <t>B8</t>
  </si>
  <si>
    <t>B9</t>
  </si>
  <si>
    <t>B10</t>
  </si>
  <si>
    <t>B11</t>
  </si>
  <si>
    <t>B12</t>
  </si>
  <si>
    <t>Volume of Stock solution (uL)</t>
  </si>
  <si>
    <t>Volume per Dose ( uL)</t>
  </si>
  <si>
    <t>ID</t>
  </si>
  <si>
    <t>L#</t>
  </si>
  <si>
    <t>Position</t>
  </si>
  <si>
    <t>MW</t>
  </si>
  <si>
    <t>mass of 1 umol (mg)</t>
  </si>
  <si>
    <t>stock soln (mg) in 1.1 mL HFIP</t>
  </si>
  <si>
    <t>Denmark lab: BJ-2020-060</t>
  </si>
  <si>
    <t>n/a</t>
  </si>
  <si>
    <t>A1, C1, E1, G1</t>
  </si>
  <si>
    <t>L-006563084-000M001</t>
  </si>
  <si>
    <t>L-006561061-000M001</t>
  </si>
  <si>
    <t>L-006573161-000A001</t>
  </si>
  <si>
    <t>Denmark lab: BJ-2020-059</t>
  </si>
  <si>
    <t>L-006561062-000W001</t>
  </si>
  <si>
    <t>L-006570096-000C001</t>
  </si>
  <si>
    <t>L-006570095-000U001</t>
  </si>
  <si>
    <t>L-006563080-000C001</t>
  </si>
  <si>
    <t>L-006563085-000W001</t>
  </si>
  <si>
    <t>L-006563083-000D001</t>
  </si>
  <si>
    <t>L-006573320-000S001</t>
  </si>
  <si>
    <t>L-006570099-000D001</t>
  </si>
  <si>
    <t>L-006570098-000V001</t>
  </si>
  <si>
    <t>L-006563081-000L001</t>
  </si>
  <si>
    <t>L-006561065-000X001</t>
  </si>
  <si>
    <t>L-006563082-000V001</t>
  </si>
  <si>
    <t>L-006561066-000F001</t>
  </si>
  <si>
    <t>L-006561060-000D001</t>
  </si>
  <si>
    <t>L-006573319-000C001</t>
  </si>
  <si>
    <t>L-006573162-000J001</t>
  </si>
  <si>
    <t>L-006561064-000N001</t>
  </si>
  <si>
    <t>Denmark lab: 90-1-1-17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</si>
</sst>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2" formatCode="_(&quot;$&quot;* #,##0_);_(&quot;$&quot;* \(#,##0\);_(&quot;$&quot;* &quot;-&quot;_);_(@_)"/>
    <numFmt numFmtId="41" formatCode="_(* #,##0_);_(* \(#,##0\);_(* &quot;-&quot;_);_(@_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0.##"/>
    <numFmt numFmtId="165" formatCode="#.00"/>
    <numFmt numFmtId="166" formatCode="0.0%"/>
  </numFmts>
  <fonts count="11" x14ac:knownFonts="1">
    <font>
      <sz val="10"/>
      <color theme="1"/>
      <name val="Arial"/>
      <family val="2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11"/>
      <color rgb="FF0070C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</fills>
  <borders count="15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</borders>
  <cellStyleXfs count="7">
    <xf numFmtId="0" fontId="0" fillId="0" borderId="0"/>
    <xf numFmtId="9" fontId="2" fillId="0" borderId="0" applyFont="0" applyFill="0" applyBorder="0" applyAlignment="0" applyProtection="0"/>
    <xf numFmtId="44" fontId="2" fillId="0" borderId="0" applyFont="0" applyFill="0" applyBorder="0" applyAlignment="0" applyProtection="0"/>
    <xf numFmtId="42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1" fontId="2" fillId="0" borderId="0" applyFont="0" applyFill="0" applyBorder="0" applyAlignment="0" applyProtection="0"/>
    <xf numFmtId="0" fontId="1" fillId="0" borderId="0"/>
  </cellStyleXfs>
  <cellXfs count="33">
    <xf numFmtId="0" fontId="0" fillId="0" borderId="0" xfId="0"/>
    <xf numFmtId="0" fontId="0" fillId="0" borderId="0" xfId="0" applyNumberFormat="1" applyFont="1" applyFill="1" applyBorder="1" applyAlignment="1" applyProtection="1">
      <alignment wrapText="1"/>
    </xf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165" fontId="0" fillId="0" borderId="0" xfId="0" applyNumberFormat="1" applyAlignment="1">
      <alignment horizontal="center"/>
    </xf>
    <xf numFmtId="164" fontId="0" fillId="0" borderId="0" xfId="0" applyNumberFormat="1" applyAlignment="1">
      <alignment horizontal="center"/>
    </xf>
    <xf numFmtId="2" fontId="0" fillId="0" borderId="0" xfId="0" applyNumberFormat="1" applyAlignment="1">
      <alignment horizontal="center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166" fontId="0" fillId="0" borderId="0" xfId="1" applyNumberFormat="1" applyFont="1" applyAlignment="1">
      <alignment horizontal="center"/>
    </xf>
    <xf numFmtId="0" fontId="8" fillId="2" borderId="1" xfId="6" applyFont="1" applyFill="1" applyBorder="1" applyAlignment="1">
      <alignment horizontal="center"/>
    </xf>
    <xf numFmtId="0" fontId="9" fillId="2" borderId="2" xfId="6" applyFont="1" applyFill="1" applyBorder="1" applyAlignment="1">
      <alignment horizontal="center"/>
    </xf>
    <xf numFmtId="0" fontId="1" fillId="0" borderId="0" xfId="6" applyAlignment="1">
      <alignment horizontal="center"/>
    </xf>
    <xf numFmtId="0" fontId="7" fillId="3" borderId="0" xfId="6" applyFont="1" applyFill="1"/>
    <xf numFmtId="0" fontId="1" fillId="0" borderId="0" xfId="6"/>
    <xf numFmtId="0" fontId="8" fillId="2" borderId="3" xfId="6" applyFont="1" applyFill="1" applyBorder="1" applyAlignment="1">
      <alignment horizontal="center"/>
    </xf>
    <xf numFmtId="0" fontId="9" fillId="2" borderId="4" xfId="6" applyFont="1" applyFill="1" applyBorder="1" applyAlignment="1">
      <alignment horizontal="center"/>
    </xf>
    <xf numFmtId="0" fontId="1" fillId="0" borderId="5" xfId="6" applyBorder="1" applyAlignment="1">
      <alignment horizontal="center"/>
    </xf>
    <xf numFmtId="0" fontId="1" fillId="0" borderId="6" xfId="6" applyBorder="1" applyAlignment="1">
      <alignment horizontal="center"/>
    </xf>
    <xf numFmtId="0" fontId="1" fillId="0" borderId="7" xfId="6" applyBorder="1" applyAlignment="1">
      <alignment horizontal="center"/>
    </xf>
    <xf numFmtId="0" fontId="1" fillId="0" borderId="8" xfId="6" applyBorder="1" applyAlignment="1">
      <alignment horizontal="center"/>
    </xf>
    <xf numFmtId="0" fontId="1" fillId="0" borderId="9" xfId="6" applyBorder="1" applyAlignment="1">
      <alignment horizontal="center"/>
    </xf>
    <xf numFmtId="0" fontId="1" fillId="0" borderId="10" xfId="6" applyBorder="1" applyAlignment="1">
      <alignment horizontal="center"/>
    </xf>
    <xf numFmtId="0" fontId="8" fillId="2" borderId="4" xfId="6" applyFont="1" applyFill="1" applyBorder="1" applyAlignment="1">
      <alignment horizontal="center"/>
    </xf>
    <xf numFmtId="0" fontId="8" fillId="2" borderId="11" xfId="6" applyFont="1" applyFill="1" applyBorder="1" applyAlignment="1">
      <alignment horizontal="center"/>
    </xf>
    <xf numFmtId="0" fontId="8" fillId="2" borderId="12" xfId="6" applyFont="1" applyFill="1" applyBorder="1" applyAlignment="1">
      <alignment horizontal="center"/>
    </xf>
    <xf numFmtId="0" fontId="1" fillId="0" borderId="13" xfId="6" applyBorder="1" applyAlignment="1">
      <alignment horizontal="center"/>
    </xf>
    <xf numFmtId="0" fontId="1" fillId="0" borderId="14" xfId="6" applyBorder="1" applyAlignment="1">
      <alignment horizontal="center"/>
    </xf>
    <xf numFmtId="0" fontId="7" fillId="0" borderId="0" xfId="6" applyFont="1" applyAlignment="1">
      <alignment horizontal="center"/>
    </xf>
    <xf numFmtId="2" fontId="1" fillId="0" borderId="0" xfId="6" applyNumberFormat="1" applyAlignment="1">
      <alignment horizontal="center"/>
    </xf>
    <xf numFmtId="0" fontId="10" fillId="0" borderId="0" xfId="6" applyFont="1" applyAlignment="1">
      <alignment horizontal="center"/>
    </xf>
  </cellXfs>
  <cellStyles count="7">
    <cellStyle name="Comma" xfId="4" xr:uid="{00000000-0005-0000-0000-000004000000}"/>
    <cellStyle name="Comma [0]" xfId="5" xr:uid="{00000000-0005-0000-0000-000005000000}"/>
    <cellStyle name="Currency" xfId="2" xr:uid="{00000000-0005-0000-0000-000002000000}"/>
    <cellStyle name="Currency [0]" xfId="3" xr:uid="{00000000-0005-0000-0000-000003000000}"/>
    <cellStyle name="Normal" xfId="0" builtinId="0"/>
    <cellStyle name="Normal 2" xfId="6" xr:uid="{8877AFB8-4094-47C4-8C86-DE0E76C6CD1A}"/>
    <cellStyle name="Percent" xfId="1" xr:uid="{00000000-0005-0000-0000-000001000000}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FFFFFF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.emf"/><Relationship Id="rId18" Type="http://schemas.openxmlformats.org/officeDocument/2006/relationships/image" Target="../media/image19.emf"/><Relationship Id="rId26" Type="http://schemas.openxmlformats.org/officeDocument/2006/relationships/image" Target="../media/image27.emf"/><Relationship Id="rId39" Type="http://schemas.openxmlformats.org/officeDocument/2006/relationships/image" Target="../media/image40.emf"/><Relationship Id="rId21" Type="http://schemas.openxmlformats.org/officeDocument/2006/relationships/image" Target="../media/image22.emf"/><Relationship Id="rId34" Type="http://schemas.openxmlformats.org/officeDocument/2006/relationships/image" Target="../media/image35.emf"/><Relationship Id="rId42" Type="http://schemas.openxmlformats.org/officeDocument/2006/relationships/image" Target="../media/image43.emf"/><Relationship Id="rId47" Type="http://schemas.openxmlformats.org/officeDocument/2006/relationships/image" Target="../media/image48.emf"/><Relationship Id="rId7" Type="http://schemas.openxmlformats.org/officeDocument/2006/relationships/image" Target="../media/image8.emf"/><Relationship Id="rId2" Type="http://schemas.openxmlformats.org/officeDocument/2006/relationships/image" Target="../media/image3.emf"/><Relationship Id="rId16" Type="http://schemas.openxmlformats.org/officeDocument/2006/relationships/image" Target="../media/image17.emf"/><Relationship Id="rId29" Type="http://schemas.openxmlformats.org/officeDocument/2006/relationships/image" Target="../media/image30.emf"/><Relationship Id="rId1" Type="http://schemas.openxmlformats.org/officeDocument/2006/relationships/image" Target="../media/image2.emf"/><Relationship Id="rId6" Type="http://schemas.openxmlformats.org/officeDocument/2006/relationships/image" Target="../media/image7.emf"/><Relationship Id="rId11" Type="http://schemas.openxmlformats.org/officeDocument/2006/relationships/image" Target="../media/image12.emf"/><Relationship Id="rId24" Type="http://schemas.openxmlformats.org/officeDocument/2006/relationships/image" Target="../media/image25.emf"/><Relationship Id="rId32" Type="http://schemas.openxmlformats.org/officeDocument/2006/relationships/image" Target="../media/image33.emf"/><Relationship Id="rId37" Type="http://schemas.openxmlformats.org/officeDocument/2006/relationships/image" Target="../media/image38.emf"/><Relationship Id="rId40" Type="http://schemas.openxmlformats.org/officeDocument/2006/relationships/image" Target="../media/image41.emf"/><Relationship Id="rId45" Type="http://schemas.openxmlformats.org/officeDocument/2006/relationships/image" Target="../media/image46.emf"/><Relationship Id="rId5" Type="http://schemas.openxmlformats.org/officeDocument/2006/relationships/image" Target="../media/image6.emf"/><Relationship Id="rId15" Type="http://schemas.openxmlformats.org/officeDocument/2006/relationships/image" Target="../media/image16.emf"/><Relationship Id="rId23" Type="http://schemas.openxmlformats.org/officeDocument/2006/relationships/image" Target="../media/image24.emf"/><Relationship Id="rId28" Type="http://schemas.openxmlformats.org/officeDocument/2006/relationships/image" Target="../media/image29.emf"/><Relationship Id="rId36" Type="http://schemas.openxmlformats.org/officeDocument/2006/relationships/image" Target="../media/image37.emf"/><Relationship Id="rId10" Type="http://schemas.openxmlformats.org/officeDocument/2006/relationships/image" Target="../media/image11.emf"/><Relationship Id="rId19" Type="http://schemas.openxmlformats.org/officeDocument/2006/relationships/image" Target="../media/image20.emf"/><Relationship Id="rId31" Type="http://schemas.openxmlformats.org/officeDocument/2006/relationships/image" Target="../media/image32.emf"/><Relationship Id="rId44" Type="http://schemas.openxmlformats.org/officeDocument/2006/relationships/image" Target="../media/image45.emf"/><Relationship Id="rId4" Type="http://schemas.openxmlformats.org/officeDocument/2006/relationships/image" Target="../media/image5.emf"/><Relationship Id="rId9" Type="http://schemas.openxmlformats.org/officeDocument/2006/relationships/image" Target="../media/image10.emf"/><Relationship Id="rId14" Type="http://schemas.openxmlformats.org/officeDocument/2006/relationships/image" Target="../media/image15.emf"/><Relationship Id="rId22" Type="http://schemas.openxmlformats.org/officeDocument/2006/relationships/image" Target="../media/image23.emf"/><Relationship Id="rId27" Type="http://schemas.openxmlformats.org/officeDocument/2006/relationships/image" Target="../media/image28.emf"/><Relationship Id="rId30" Type="http://schemas.openxmlformats.org/officeDocument/2006/relationships/image" Target="../media/image31.emf"/><Relationship Id="rId35" Type="http://schemas.openxmlformats.org/officeDocument/2006/relationships/image" Target="../media/image36.emf"/><Relationship Id="rId43" Type="http://schemas.openxmlformats.org/officeDocument/2006/relationships/image" Target="../media/image44.emf"/><Relationship Id="rId48" Type="http://schemas.openxmlformats.org/officeDocument/2006/relationships/image" Target="../media/image49.emf"/><Relationship Id="rId8" Type="http://schemas.openxmlformats.org/officeDocument/2006/relationships/image" Target="../media/image9.emf"/><Relationship Id="rId3" Type="http://schemas.openxmlformats.org/officeDocument/2006/relationships/image" Target="../media/image4.emf"/><Relationship Id="rId12" Type="http://schemas.openxmlformats.org/officeDocument/2006/relationships/image" Target="../media/image13.emf"/><Relationship Id="rId17" Type="http://schemas.openxmlformats.org/officeDocument/2006/relationships/image" Target="../media/image18.emf"/><Relationship Id="rId25" Type="http://schemas.openxmlformats.org/officeDocument/2006/relationships/image" Target="../media/image26.emf"/><Relationship Id="rId33" Type="http://schemas.openxmlformats.org/officeDocument/2006/relationships/image" Target="../media/image34.emf"/><Relationship Id="rId38" Type="http://schemas.openxmlformats.org/officeDocument/2006/relationships/image" Target="../media/image39.emf"/><Relationship Id="rId46" Type="http://schemas.openxmlformats.org/officeDocument/2006/relationships/image" Target="../media/image47.emf"/><Relationship Id="rId20" Type="http://schemas.openxmlformats.org/officeDocument/2006/relationships/image" Target="../media/image21.emf"/><Relationship Id="rId41" Type="http://schemas.openxmlformats.org/officeDocument/2006/relationships/image" Target="../media/image42.emf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57.emf"/><Relationship Id="rId13" Type="http://schemas.openxmlformats.org/officeDocument/2006/relationships/image" Target="../media/image62.emf"/><Relationship Id="rId18" Type="http://schemas.openxmlformats.org/officeDocument/2006/relationships/image" Target="../media/image67.emf"/><Relationship Id="rId3" Type="http://schemas.openxmlformats.org/officeDocument/2006/relationships/image" Target="../media/image52.emf"/><Relationship Id="rId21" Type="http://schemas.openxmlformats.org/officeDocument/2006/relationships/image" Target="../media/image70.emf"/><Relationship Id="rId7" Type="http://schemas.openxmlformats.org/officeDocument/2006/relationships/image" Target="../media/image56.emf"/><Relationship Id="rId12" Type="http://schemas.openxmlformats.org/officeDocument/2006/relationships/image" Target="../media/image61.emf"/><Relationship Id="rId17" Type="http://schemas.openxmlformats.org/officeDocument/2006/relationships/image" Target="../media/image66.emf"/><Relationship Id="rId2" Type="http://schemas.openxmlformats.org/officeDocument/2006/relationships/image" Target="../media/image51.emf"/><Relationship Id="rId16" Type="http://schemas.openxmlformats.org/officeDocument/2006/relationships/image" Target="../media/image65.emf"/><Relationship Id="rId20" Type="http://schemas.openxmlformats.org/officeDocument/2006/relationships/image" Target="../media/image69.emf"/><Relationship Id="rId1" Type="http://schemas.openxmlformats.org/officeDocument/2006/relationships/image" Target="../media/image50.emf"/><Relationship Id="rId6" Type="http://schemas.openxmlformats.org/officeDocument/2006/relationships/image" Target="../media/image55.emf"/><Relationship Id="rId11" Type="http://schemas.openxmlformats.org/officeDocument/2006/relationships/image" Target="../media/image60.emf"/><Relationship Id="rId24" Type="http://schemas.openxmlformats.org/officeDocument/2006/relationships/image" Target="../media/image73.emf"/><Relationship Id="rId5" Type="http://schemas.openxmlformats.org/officeDocument/2006/relationships/image" Target="../media/image54.emf"/><Relationship Id="rId15" Type="http://schemas.openxmlformats.org/officeDocument/2006/relationships/image" Target="../media/image64.emf"/><Relationship Id="rId23" Type="http://schemas.openxmlformats.org/officeDocument/2006/relationships/image" Target="../media/image72.emf"/><Relationship Id="rId10" Type="http://schemas.openxmlformats.org/officeDocument/2006/relationships/image" Target="../media/image59.emf"/><Relationship Id="rId19" Type="http://schemas.openxmlformats.org/officeDocument/2006/relationships/image" Target="../media/image68.emf"/><Relationship Id="rId4" Type="http://schemas.openxmlformats.org/officeDocument/2006/relationships/image" Target="../media/image53.emf"/><Relationship Id="rId9" Type="http://schemas.openxmlformats.org/officeDocument/2006/relationships/image" Target="../media/image58.emf"/><Relationship Id="rId14" Type="http://schemas.openxmlformats.org/officeDocument/2006/relationships/image" Target="../media/image63.emf"/><Relationship Id="rId22" Type="http://schemas.openxmlformats.org/officeDocument/2006/relationships/image" Target="../media/image7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387350</xdr:colOff>
      <xdr:row>0</xdr:row>
      <xdr:rowOff>95250</xdr:rowOff>
    </xdr:from>
    <xdr:to>
      <xdr:col>0</xdr:col>
      <xdr:colOff>1792478</xdr:colOff>
      <xdr:row>0</xdr:row>
      <xdr:rowOff>872490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3E716C-91EE-4064-802D-292BB608F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350" y="95250"/>
          <a:ext cx="1405128" cy="7772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0</xdr:colOff>
      <xdr:row>2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</xdr:row>
      <xdr:rowOff>0</xdr:rowOff>
    </xdr:from>
    <xdr:to>
      <xdr:col>2</xdr:col>
      <xdr:colOff>0</xdr:colOff>
      <xdr:row>5</xdr:row>
      <xdr:rowOff>0</xdr:rowOff>
    </xdr:to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</xdr:row>
      <xdr:rowOff>0</xdr:rowOff>
    </xdr:from>
    <xdr:to>
      <xdr:col>3</xdr:col>
      <xdr:colOff>0</xdr:colOff>
      <xdr:row>2</xdr:row>
      <xdr:rowOff>0</xdr:rowOff>
    </xdr:to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85925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8592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8592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4</xdr:row>
      <xdr:rowOff>0</xdr:rowOff>
    </xdr:from>
    <xdr:to>
      <xdr:col>3</xdr:col>
      <xdr:colOff>0</xdr:colOff>
      <xdr:row>5</xdr:row>
      <xdr:rowOff>0</xdr:rowOff>
    </xdr:to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85925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1</xdr:row>
      <xdr:rowOff>0</xdr:rowOff>
    </xdr:from>
    <xdr:to>
      <xdr:col>4</xdr:col>
      <xdr:colOff>0</xdr:colOff>
      <xdr:row>2</xdr:row>
      <xdr:rowOff>0</xdr:rowOff>
    </xdr:to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6225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2</xdr:row>
      <xdr:rowOff>0</xdr:rowOff>
    </xdr:from>
    <xdr:to>
      <xdr:col>4</xdr:col>
      <xdr:colOff>0</xdr:colOff>
      <xdr:row>3</xdr:row>
      <xdr:rowOff>0</xdr:rowOff>
    </xdr:to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6225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3</xdr:row>
      <xdr:rowOff>0</xdr:rowOff>
    </xdr:from>
    <xdr:to>
      <xdr:col>4</xdr:col>
      <xdr:colOff>0</xdr:colOff>
      <xdr:row>4</xdr:row>
      <xdr:rowOff>0</xdr:rowOff>
    </xdr:to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6225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4</xdr:row>
      <xdr:rowOff>0</xdr:rowOff>
    </xdr:from>
    <xdr:to>
      <xdr:col>4</xdr:col>
      <xdr:colOff>0</xdr:colOff>
      <xdr:row>5</xdr:row>
      <xdr:rowOff>0</xdr:rowOff>
    </xdr:to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6225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1</xdr:row>
      <xdr:rowOff>0</xdr:rowOff>
    </xdr:from>
    <xdr:to>
      <xdr:col>5</xdr:col>
      <xdr:colOff>0</xdr:colOff>
      <xdr:row>2</xdr:row>
      <xdr:rowOff>0</xdr:rowOff>
    </xdr:to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38575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2</xdr:row>
      <xdr:rowOff>0</xdr:rowOff>
    </xdr:from>
    <xdr:to>
      <xdr:col>5</xdr:col>
      <xdr:colOff>0</xdr:colOff>
      <xdr:row>3</xdr:row>
      <xdr:rowOff>0</xdr:rowOff>
    </xdr:to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3857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3</xdr:row>
      <xdr:rowOff>0</xdr:rowOff>
    </xdr:from>
    <xdr:to>
      <xdr:col>5</xdr:col>
      <xdr:colOff>0</xdr:colOff>
      <xdr:row>4</xdr:row>
      <xdr:rowOff>0</xdr:rowOff>
    </xdr:to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3857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38575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</xdr:row>
      <xdr:rowOff>0</xdr:rowOff>
    </xdr:from>
    <xdr:to>
      <xdr:col>6</xdr:col>
      <xdr:colOff>0</xdr:colOff>
      <xdr:row>2</xdr:row>
      <xdr:rowOff>0</xdr:rowOff>
    </xdr:to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1490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</xdr:row>
      <xdr:rowOff>0</xdr:rowOff>
    </xdr:from>
    <xdr:to>
      <xdr:col>6</xdr:col>
      <xdr:colOff>0</xdr:colOff>
      <xdr:row>3</xdr:row>
      <xdr:rowOff>0</xdr:rowOff>
    </xdr:to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91490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3</xdr:row>
      <xdr:rowOff>0</xdr:rowOff>
    </xdr:from>
    <xdr:to>
      <xdr:col>6</xdr:col>
      <xdr:colOff>0</xdr:colOff>
      <xdr:row>4</xdr:row>
      <xdr:rowOff>0</xdr:rowOff>
    </xdr:to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1490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</xdr:row>
      <xdr:rowOff>0</xdr:rowOff>
    </xdr:from>
    <xdr:to>
      <xdr:col>6</xdr:col>
      <xdr:colOff>0</xdr:colOff>
      <xdr:row>5</xdr:row>
      <xdr:rowOff>0</xdr:rowOff>
    </xdr:to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91490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</xdr:row>
      <xdr:rowOff>0</xdr:rowOff>
    </xdr:from>
    <xdr:to>
      <xdr:col>7</xdr:col>
      <xdr:colOff>0</xdr:colOff>
      <xdr:row>2</xdr:row>
      <xdr:rowOff>0</xdr:rowOff>
    </xdr:to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991225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</xdr:row>
      <xdr:rowOff>0</xdr:rowOff>
    </xdr:from>
    <xdr:to>
      <xdr:col>7</xdr:col>
      <xdr:colOff>0</xdr:colOff>
      <xdr:row>3</xdr:row>
      <xdr:rowOff>0</xdr:rowOff>
    </xdr:to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9122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</xdr:row>
      <xdr:rowOff>0</xdr:rowOff>
    </xdr:from>
    <xdr:to>
      <xdr:col>7</xdr:col>
      <xdr:colOff>0</xdr:colOff>
      <xdr:row>4</xdr:row>
      <xdr:rowOff>0</xdr:rowOff>
    </xdr:to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99122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991225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</xdr:row>
      <xdr:rowOff>0</xdr:rowOff>
    </xdr:from>
    <xdr:to>
      <xdr:col>8</xdr:col>
      <xdr:colOff>0</xdr:colOff>
      <xdr:row>2</xdr:row>
      <xdr:rowOff>0</xdr:rowOff>
    </xdr:to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06755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</xdr:row>
      <xdr:rowOff>0</xdr:rowOff>
    </xdr:from>
    <xdr:to>
      <xdr:col>8</xdr:col>
      <xdr:colOff>0</xdr:colOff>
      <xdr:row>3</xdr:row>
      <xdr:rowOff>0</xdr:rowOff>
    </xdr:to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6755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</xdr:row>
      <xdr:rowOff>0</xdr:rowOff>
    </xdr:from>
    <xdr:to>
      <xdr:col>8</xdr:col>
      <xdr:colOff>0</xdr:colOff>
      <xdr:row>4</xdr:row>
      <xdr:rowOff>0</xdr:rowOff>
    </xdr:to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06755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</xdr:row>
      <xdr:rowOff>0</xdr:rowOff>
    </xdr:from>
    <xdr:to>
      <xdr:col>8</xdr:col>
      <xdr:colOff>0</xdr:colOff>
      <xdr:row>5</xdr:row>
      <xdr:rowOff>0</xdr:rowOff>
    </xdr:to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06755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</xdr:row>
      <xdr:rowOff>0</xdr:rowOff>
    </xdr:from>
    <xdr:to>
      <xdr:col>9</xdr:col>
      <xdr:colOff>0</xdr:colOff>
      <xdr:row>2</xdr:row>
      <xdr:rowOff>0</xdr:rowOff>
    </xdr:to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143875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</xdr:row>
      <xdr:rowOff>0</xdr:rowOff>
    </xdr:from>
    <xdr:to>
      <xdr:col>9</xdr:col>
      <xdr:colOff>0</xdr:colOff>
      <xdr:row>3</xdr:row>
      <xdr:rowOff>0</xdr:rowOff>
    </xdr:to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14387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</xdr:row>
      <xdr:rowOff>0</xdr:rowOff>
    </xdr:from>
    <xdr:to>
      <xdr:col>9</xdr:col>
      <xdr:colOff>0</xdr:colOff>
      <xdr:row>4</xdr:row>
      <xdr:rowOff>0</xdr:rowOff>
    </xdr:to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4387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143875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1</xdr:row>
      <xdr:rowOff>0</xdr:rowOff>
    </xdr:from>
    <xdr:to>
      <xdr:col>10</xdr:col>
      <xdr:colOff>0</xdr:colOff>
      <xdr:row>2</xdr:row>
      <xdr:rowOff>0</xdr:rowOff>
    </xdr:to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22020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2</xdr:row>
      <xdr:rowOff>0</xdr:rowOff>
    </xdr:from>
    <xdr:to>
      <xdr:col>10</xdr:col>
      <xdr:colOff>0</xdr:colOff>
      <xdr:row>3</xdr:row>
      <xdr:rowOff>0</xdr:rowOff>
    </xdr:to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22020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3</xdr:row>
      <xdr:rowOff>0</xdr:rowOff>
    </xdr:from>
    <xdr:to>
      <xdr:col>10</xdr:col>
      <xdr:colOff>0</xdr:colOff>
      <xdr:row>4</xdr:row>
      <xdr:rowOff>0</xdr:rowOff>
    </xdr:to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22020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4</xdr:row>
      <xdr:rowOff>0</xdr:rowOff>
    </xdr:from>
    <xdr:to>
      <xdr:col>10</xdr:col>
      <xdr:colOff>0</xdr:colOff>
      <xdr:row>5</xdr:row>
      <xdr:rowOff>0</xdr:rowOff>
    </xdr:to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22020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</xdr:row>
      <xdr:rowOff>0</xdr:rowOff>
    </xdr:from>
    <xdr:to>
      <xdr:col>11</xdr:col>
      <xdr:colOff>0</xdr:colOff>
      <xdr:row>2</xdr:row>
      <xdr:rowOff>0</xdr:rowOff>
    </xdr:to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296525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</xdr:row>
      <xdr:rowOff>0</xdr:rowOff>
    </xdr:from>
    <xdr:to>
      <xdr:col>11</xdr:col>
      <xdr:colOff>0</xdr:colOff>
      <xdr:row>3</xdr:row>
      <xdr:rowOff>0</xdr:rowOff>
    </xdr:to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29652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</xdr:row>
      <xdr:rowOff>0</xdr:rowOff>
    </xdr:from>
    <xdr:to>
      <xdr:col>11</xdr:col>
      <xdr:colOff>0</xdr:colOff>
      <xdr:row>4</xdr:row>
      <xdr:rowOff>0</xdr:rowOff>
    </xdr:to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29652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</xdr:row>
      <xdr:rowOff>0</xdr:rowOff>
    </xdr:from>
    <xdr:to>
      <xdr:col>11</xdr:col>
      <xdr:colOff>0</xdr:colOff>
      <xdr:row>5</xdr:row>
      <xdr:rowOff>0</xdr:rowOff>
    </xdr:to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296525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1</xdr:row>
      <xdr:rowOff>0</xdr:rowOff>
    </xdr:from>
    <xdr:to>
      <xdr:col>12</xdr:col>
      <xdr:colOff>0</xdr:colOff>
      <xdr:row>2</xdr:row>
      <xdr:rowOff>0</xdr:rowOff>
    </xdr:to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372850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2</xdr:row>
      <xdr:rowOff>0</xdr:rowOff>
    </xdr:from>
    <xdr:to>
      <xdr:col>12</xdr:col>
      <xdr:colOff>0</xdr:colOff>
      <xdr:row>3</xdr:row>
      <xdr:rowOff>0</xdr:rowOff>
    </xdr:to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372850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3</xdr:row>
      <xdr:rowOff>0</xdr:rowOff>
    </xdr:from>
    <xdr:to>
      <xdr:col>12</xdr:col>
      <xdr:colOff>0</xdr:colOff>
      <xdr:row>4</xdr:row>
      <xdr:rowOff>0</xdr:rowOff>
    </xdr:to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372850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4</xdr:row>
      <xdr:rowOff>0</xdr:rowOff>
    </xdr:from>
    <xdr:to>
      <xdr:col>12</xdr:col>
      <xdr:colOff>0</xdr:colOff>
      <xdr:row>5</xdr:row>
      <xdr:rowOff>0</xdr:rowOff>
    </xdr:to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372850" y="1219200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1</xdr:row>
      <xdr:rowOff>0</xdr:rowOff>
    </xdr:from>
    <xdr:to>
      <xdr:col>13</xdr:col>
      <xdr:colOff>0</xdr:colOff>
      <xdr:row>2</xdr:row>
      <xdr:rowOff>0</xdr:rowOff>
    </xdr:to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449175" y="161925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2</xdr:row>
      <xdr:rowOff>0</xdr:rowOff>
    </xdr:from>
    <xdr:to>
      <xdr:col>13</xdr:col>
      <xdr:colOff>0</xdr:colOff>
      <xdr:row>3</xdr:row>
      <xdr:rowOff>0</xdr:rowOff>
    </xdr:to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449175" y="514350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3</xdr:row>
      <xdr:rowOff>0</xdr:rowOff>
    </xdr:from>
    <xdr:to>
      <xdr:col>13</xdr:col>
      <xdr:colOff>0</xdr:colOff>
      <xdr:row>4</xdr:row>
      <xdr:rowOff>0</xdr:rowOff>
    </xdr:to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449175" y="866775"/>
          <a:ext cx="1076325" cy="35242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4</xdr:row>
      <xdr:rowOff>0</xdr:rowOff>
    </xdr:from>
    <xdr:to>
      <xdr:col>13</xdr:col>
      <xdr:colOff>0</xdr:colOff>
      <xdr:row>5</xdr:row>
      <xdr:rowOff>0</xdr:rowOff>
    </xdr:to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449175" y="1219200"/>
          <a:ext cx="1076325" cy="3524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63500</xdr:colOff>
          <xdr:row>11</xdr:row>
          <xdr:rowOff>82550</xdr:rowOff>
        </xdr:from>
        <xdr:ext cx="1562100" cy="1104900"/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50CA2E85-2013-43A1-B5F2-B3D9DA2C4DA8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101600</xdr:colOff>
          <xdr:row>12</xdr:row>
          <xdr:rowOff>139700</xdr:rowOff>
        </xdr:from>
        <xdr:ext cx="1485900" cy="1111250"/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302306D7-F1A2-4077-AEE1-97953ACC673E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215900</xdr:colOff>
          <xdr:row>13</xdr:row>
          <xdr:rowOff>254000</xdr:rowOff>
        </xdr:from>
        <xdr:ext cx="1416050" cy="762000"/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C3C92FD9-4855-4471-9C66-83EFC0B48717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101600</xdr:colOff>
          <xdr:row>14</xdr:row>
          <xdr:rowOff>146050</xdr:rowOff>
        </xdr:from>
        <xdr:ext cx="1778000" cy="1924050"/>
        <xdr:sp macro="" textlink="">
          <xdr:nvSpPr>
            <xdr:cNvPr id="5124" name="Object 4" hidden="1">
              <a:extLst>
                <a:ext uri="{63B3BB69-23CF-44E3-9099-C40C66FF867C}">
                  <a14:compatExt spid="_x0000_s5124"/>
                </a:ext>
                <a:ext uri="{FF2B5EF4-FFF2-40B4-BE49-F238E27FC236}">
                  <a16:creationId xmlns:a16="http://schemas.microsoft.com/office/drawing/2014/main" id="{9D633FD8-90AC-45C4-A84B-7E30FC743BA1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254000</xdr:colOff>
          <xdr:row>15</xdr:row>
          <xdr:rowOff>101600</xdr:rowOff>
        </xdr:from>
        <xdr:ext cx="1219200" cy="1231900"/>
        <xdr:sp macro="" textlink="">
          <xdr:nvSpPr>
            <xdr:cNvPr id="5125" name="Object 5" hidden="1">
              <a:extLst>
                <a:ext uri="{63B3BB69-23CF-44E3-9099-C40C66FF867C}">
                  <a14:compatExt spid="_x0000_s5125"/>
                </a:ext>
                <a:ext uri="{FF2B5EF4-FFF2-40B4-BE49-F238E27FC236}">
                  <a16:creationId xmlns:a16="http://schemas.microsoft.com/office/drawing/2014/main" id="{22AEE8C3-84E7-4042-A305-B97960C56A9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152400</xdr:colOff>
          <xdr:row>16</xdr:row>
          <xdr:rowOff>76200</xdr:rowOff>
        </xdr:from>
        <xdr:ext cx="1739900" cy="1536700"/>
        <xdr:sp macro="" textlink="">
          <xdr:nvSpPr>
            <xdr:cNvPr id="5126" name="Object 6" hidden="1">
              <a:extLst>
                <a:ext uri="{63B3BB69-23CF-44E3-9099-C40C66FF867C}">
                  <a14:compatExt spid="_x0000_s5126"/>
                </a:ext>
                <a:ext uri="{FF2B5EF4-FFF2-40B4-BE49-F238E27FC236}">
                  <a16:creationId xmlns:a16="http://schemas.microsoft.com/office/drawing/2014/main" id="{E7D5B9D4-DC04-4546-9CD4-816349DD89A9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234950</xdr:colOff>
          <xdr:row>17</xdr:row>
          <xdr:rowOff>139700</xdr:rowOff>
        </xdr:from>
        <xdr:ext cx="1416050" cy="1155700"/>
        <xdr:sp macro="" textlink="">
          <xdr:nvSpPr>
            <xdr:cNvPr id="5127" name="Object 7" hidden="1">
              <a:extLst>
                <a:ext uri="{63B3BB69-23CF-44E3-9099-C40C66FF867C}">
                  <a14:compatExt spid="_x0000_s5127"/>
                </a:ext>
                <a:ext uri="{FF2B5EF4-FFF2-40B4-BE49-F238E27FC236}">
                  <a16:creationId xmlns:a16="http://schemas.microsoft.com/office/drawing/2014/main" id="{AB372397-785F-4E91-9325-1D4DFCCC433A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234950</xdr:colOff>
          <xdr:row>18</xdr:row>
          <xdr:rowOff>114300</xdr:rowOff>
        </xdr:from>
        <xdr:ext cx="1428750" cy="1111250"/>
        <xdr:sp macro="" textlink="">
          <xdr:nvSpPr>
            <xdr:cNvPr id="5128" name="Object 8" hidden="1">
              <a:extLst>
                <a:ext uri="{63B3BB69-23CF-44E3-9099-C40C66FF867C}">
                  <a14:compatExt spid="_x0000_s5128"/>
                </a:ext>
                <a:ext uri="{FF2B5EF4-FFF2-40B4-BE49-F238E27FC236}">
                  <a16:creationId xmlns:a16="http://schemas.microsoft.com/office/drawing/2014/main" id="{F81E1740-CE57-4ED6-A641-24D5475EDAE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82550</xdr:colOff>
          <xdr:row>19</xdr:row>
          <xdr:rowOff>184150</xdr:rowOff>
        </xdr:from>
        <xdr:ext cx="1784350" cy="1270000"/>
        <xdr:sp macro="" textlink="">
          <xdr:nvSpPr>
            <xdr:cNvPr id="5129" name="Object 9" hidden="1">
              <a:extLst>
                <a:ext uri="{63B3BB69-23CF-44E3-9099-C40C66FF867C}">
                  <a14:compatExt spid="_x0000_s5129"/>
                </a:ext>
                <a:ext uri="{FF2B5EF4-FFF2-40B4-BE49-F238E27FC236}">
                  <a16:creationId xmlns:a16="http://schemas.microsoft.com/office/drawing/2014/main" id="{FEDB1CE2-08B8-4F8C-967F-BF03E6C2FD0D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304800</xdr:colOff>
          <xdr:row>20</xdr:row>
          <xdr:rowOff>76200</xdr:rowOff>
        </xdr:from>
        <xdr:ext cx="1422400" cy="1365250"/>
        <xdr:sp macro="" textlink="">
          <xdr:nvSpPr>
            <xdr:cNvPr id="5130" name="Object 10" hidden="1">
              <a:extLst>
                <a:ext uri="{63B3BB69-23CF-44E3-9099-C40C66FF867C}">
                  <a14:compatExt spid="_x0000_s5130"/>
                </a:ext>
                <a:ext uri="{FF2B5EF4-FFF2-40B4-BE49-F238E27FC236}">
                  <a16:creationId xmlns:a16="http://schemas.microsoft.com/office/drawing/2014/main" id="{B15A72CE-2DD3-4E8E-BA92-6E033DA3456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254000</xdr:colOff>
          <xdr:row>21</xdr:row>
          <xdr:rowOff>139700</xdr:rowOff>
        </xdr:from>
        <xdr:ext cx="1416050" cy="901700"/>
        <xdr:sp macro="" textlink="">
          <xdr:nvSpPr>
            <xdr:cNvPr id="5131" name="Object 11" hidden="1">
              <a:extLst>
                <a:ext uri="{63B3BB69-23CF-44E3-9099-C40C66FF867C}">
                  <a14:compatExt spid="_x0000_s5131"/>
                </a:ext>
                <a:ext uri="{FF2B5EF4-FFF2-40B4-BE49-F238E27FC236}">
                  <a16:creationId xmlns:a16="http://schemas.microsoft.com/office/drawing/2014/main" id="{5AFDDC9C-DAC6-48E5-89AA-CE372DFB4E84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76200</xdr:colOff>
          <xdr:row>22</xdr:row>
          <xdr:rowOff>190500</xdr:rowOff>
        </xdr:from>
        <xdr:ext cx="1835150" cy="958850"/>
        <xdr:sp macro="" textlink="">
          <xdr:nvSpPr>
            <xdr:cNvPr id="5132" name="Object 12" hidden="1">
              <a:extLst>
                <a:ext uri="{63B3BB69-23CF-44E3-9099-C40C66FF867C}">
                  <a14:compatExt spid="_x0000_s5132"/>
                </a:ext>
                <a:ext uri="{FF2B5EF4-FFF2-40B4-BE49-F238E27FC236}">
                  <a16:creationId xmlns:a16="http://schemas.microsoft.com/office/drawing/2014/main" id="{82D27E90-CD54-4F43-9C35-DE877BA84404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368300</xdr:colOff>
          <xdr:row>23</xdr:row>
          <xdr:rowOff>69850</xdr:rowOff>
        </xdr:from>
        <xdr:ext cx="1416050" cy="876300"/>
        <xdr:sp macro="" textlink="">
          <xdr:nvSpPr>
            <xdr:cNvPr id="5133" name="Object 13" hidden="1">
              <a:extLst>
                <a:ext uri="{63B3BB69-23CF-44E3-9099-C40C66FF867C}">
                  <a14:compatExt spid="_x0000_s5133"/>
                </a:ext>
                <a:ext uri="{FF2B5EF4-FFF2-40B4-BE49-F238E27FC236}">
                  <a16:creationId xmlns:a16="http://schemas.microsoft.com/office/drawing/2014/main" id="{1A291A54-036B-415F-816E-3CC74214E04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330200</xdr:colOff>
          <xdr:row>24</xdr:row>
          <xdr:rowOff>101600</xdr:rowOff>
        </xdr:from>
        <xdr:ext cx="1422400" cy="1162050"/>
        <xdr:sp macro="" textlink="">
          <xdr:nvSpPr>
            <xdr:cNvPr id="5134" name="Object 14" hidden="1">
              <a:extLst>
                <a:ext uri="{63B3BB69-23CF-44E3-9099-C40C66FF867C}">
                  <a14:compatExt spid="_x0000_s5134"/>
                </a:ext>
                <a:ext uri="{FF2B5EF4-FFF2-40B4-BE49-F238E27FC236}">
                  <a16:creationId xmlns:a16="http://schemas.microsoft.com/office/drawing/2014/main" id="{D0083BCA-11B8-4E37-A7DA-A988BFC4C88F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298450</xdr:colOff>
          <xdr:row>25</xdr:row>
          <xdr:rowOff>139700</xdr:rowOff>
        </xdr:from>
        <xdr:ext cx="1416050" cy="1168400"/>
        <xdr:sp macro="" textlink="">
          <xdr:nvSpPr>
            <xdr:cNvPr id="5135" name="Object 15" hidden="1">
              <a:extLst>
                <a:ext uri="{63B3BB69-23CF-44E3-9099-C40C66FF867C}">
                  <a14:compatExt spid="_x0000_s5135"/>
                </a:ext>
                <a:ext uri="{FF2B5EF4-FFF2-40B4-BE49-F238E27FC236}">
                  <a16:creationId xmlns:a16="http://schemas.microsoft.com/office/drawing/2014/main" id="{7296E659-0704-48E4-847E-5488AF66DB12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234950</xdr:colOff>
          <xdr:row>26</xdr:row>
          <xdr:rowOff>31750</xdr:rowOff>
        </xdr:from>
        <xdr:ext cx="1441450" cy="1377950"/>
        <xdr:sp macro="" textlink="">
          <xdr:nvSpPr>
            <xdr:cNvPr id="5136" name="Object 16" hidden="1">
              <a:extLst>
                <a:ext uri="{63B3BB69-23CF-44E3-9099-C40C66FF867C}">
                  <a14:compatExt spid="_x0000_s5136"/>
                </a:ext>
                <a:ext uri="{FF2B5EF4-FFF2-40B4-BE49-F238E27FC236}">
                  <a16:creationId xmlns:a16="http://schemas.microsoft.com/office/drawing/2014/main" id="{5C6CAF39-16C8-41D3-A19B-CB8EAE4909D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234950</xdr:colOff>
          <xdr:row>27</xdr:row>
          <xdr:rowOff>101600</xdr:rowOff>
        </xdr:from>
        <xdr:ext cx="1441450" cy="1143000"/>
        <xdr:sp macro="" textlink="">
          <xdr:nvSpPr>
            <xdr:cNvPr id="5137" name="Object 17" hidden="1">
              <a:extLst>
                <a:ext uri="{63B3BB69-23CF-44E3-9099-C40C66FF867C}">
                  <a14:compatExt spid="_x0000_s5137"/>
                </a:ext>
                <a:ext uri="{FF2B5EF4-FFF2-40B4-BE49-F238E27FC236}">
                  <a16:creationId xmlns:a16="http://schemas.microsoft.com/office/drawing/2014/main" id="{C7FD225C-365F-4224-9F52-679742977749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273050</xdr:colOff>
          <xdr:row>28</xdr:row>
          <xdr:rowOff>76200</xdr:rowOff>
        </xdr:from>
        <xdr:ext cx="1416050" cy="1530350"/>
        <xdr:sp macro="" textlink="">
          <xdr:nvSpPr>
            <xdr:cNvPr id="5138" name="Object 18" hidden="1">
              <a:extLst>
                <a:ext uri="{63B3BB69-23CF-44E3-9099-C40C66FF867C}">
                  <a14:compatExt spid="_x0000_s5138"/>
                </a:ext>
                <a:ext uri="{FF2B5EF4-FFF2-40B4-BE49-F238E27FC236}">
                  <a16:creationId xmlns:a16="http://schemas.microsoft.com/office/drawing/2014/main" id="{3E5E9F4E-C1B5-46EA-94CD-1223EE9456C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228600</xdr:colOff>
          <xdr:row>29</xdr:row>
          <xdr:rowOff>82550</xdr:rowOff>
        </xdr:from>
        <xdr:ext cx="1416050" cy="1257300"/>
        <xdr:sp macro="" textlink="">
          <xdr:nvSpPr>
            <xdr:cNvPr id="5139" name="Object 19" hidden="1">
              <a:extLst>
                <a:ext uri="{63B3BB69-23CF-44E3-9099-C40C66FF867C}">
                  <a14:compatExt spid="_x0000_s5139"/>
                </a:ext>
                <a:ext uri="{FF2B5EF4-FFF2-40B4-BE49-F238E27FC236}">
                  <a16:creationId xmlns:a16="http://schemas.microsoft.com/office/drawing/2014/main" id="{CE8430C7-93E4-4A47-ABCA-104A7C6EEAC5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177800</xdr:colOff>
          <xdr:row>30</xdr:row>
          <xdr:rowOff>82550</xdr:rowOff>
        </xdr:from>
        <xdr:ext cx="1663700" cy="1333500"/>
        <xdr:sp macro="" textlink="">
          <xdr:nvSpPr>
            <xdr:cNvPr id="5140" name="Object 20" hidden="1">
              <a:extLst>
                <a:ext uri="{63B3BB69-23CF-44E3-9099-C40C66FF867C}">
                  <a14:compatExt spid="_x0000_s5140"/>
                </a:ext>
                <a:ext uri="{FF2B5EF4-FFF2-40B4-BE49-F238E27FC236}">
                  <a16:creationId xmlns:a16="http://schemas.microsoft.com/office/drawing/2014/main" id="{BD70E812-9920-4CE3-9EBA-DF0948A52FF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330200</xdr:colOff>
          <xdr:row>31</xdr:row>
          <xdr:rowOff>139700</xdr:rowOff>
        </xdr:from>
        <xdr:ext cx="1422400" cy="1270000"/>
        <xdr:sp macro="" textlink="">
          <xdr:nvSpPr>
            <xdr:cNvPr id="5141" name="Object 21" hidden="1">
              <a:extLst>
                <a:ext uri="{63B3BB69-23CF-44E3-9099-C40C66FF867C}">
                  <a14:compatExt spid="_x0000_s5141"/>
                </a:ext>
                <a:ext uri="{FF2B5EF4-FFF2-40B4-BE49-F238E27FC236}">
                  <a16:creationId xmlns:a16="http://schemas.microsoft.com/office/drawing/2014/main" id="{14D681CA-8A7F-44E6-B98F-956497FFF2E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330200</xdr:colOff>
          <xdr:row>33</xdr:row>
          <xdr:rowOff>184150</xdr:rowOff>
        </xdr:from>
        <xdr:ext cx="1422400" cy="812800"/>
        <xdr:sp macro="" textlink="">
          <xdr:nvSpPr>
            <xdr:cNvPr id="5142" name="Object 22" hidden="1">
              <a:extLst>
                <a:ext uri="{63B3BB69-23CF-44E3-9099-C40C66FF867C}">
                  <a14:compatExt spid="_x0000_s5142"/>
                </a:ext>
                <a:ext uri="{FF2B5EF4-FFF2-40B4-BE49-F238E27FC236}">
                  <a16:creationId xmlns:a16="http://schemas.microsoft.com/office/drawing/2014/main" id="{26DBDFE3-AB00-4C17-AF76-0D11EC18435D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139700</xdr:colOff>
          <xdr:row>34</xdr:row>
          <xdr:rowOff>63500</xdr:rowOff>
        </xdr:from>
        <xdr:ext cx="2032000" cy="1155700"/>
        <xdr:sp macro="" textlink="">
          <xdr:nvSpPr>
            <xdr:cNvPr id="5143" name="Object 23" hidden="1">
              <a:extLst>
                <a:ext uri="{63B3BB69-23CF-44E3-9099-C40C66FF867C}">
                  <a14:compatExt spid="_x0000_s5143"/>
                </a:ext>
                <a:ext uri="{FF2B5EF4-FFF2-40B4-BE49-F238E27FC236}">
                  <a16:creationId xmlns:a16="http://schemas.microsoft.com/office/drawing/2014/main" id="{135B6CF3-8D92-4770-95AA-E54243DC21A4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  <mc:AlternateContent xmlns:mc="http://schemas.openxmlformats.org/markup-compatibility/2006">
    <mc:Choice xmlns:a14="http://schemas.microsoft.com/office/drawing/2010/main" Requires="a14">
      <xdr:oneCellAnchor>
        <xdr:from>
          <xdr:col>0</xdr:col>
          <xdr:colOff>387350</xdr:colOff>
          <xdr:row>32</xdr:row>
          <xdr:rowOff>127000</xdr:rowOff>
        </xdr:from>
        <xdr:ext cx="1416050" cy="1066800"/>
        <xdr:sp macro="" textlink="">
          <xdr:nvSpPr>
            <xdr:cNvPr id="5144" name="Object 24" hidden="1">
              <a:extLst>
                <a:ext uri="{63B3BB69-23CF-44E3-9099-C40C66FF867C}">
                  <a14:compatExt spid="_x0000_s5144"/>
                </a:ext>
                <a:ext uri="{FF2B5EF4-FFF2-40B4-BE49-F238E27FC236}">
                  <a16:creationId xmlns:a16="http://schemas.microsoft.com/office/drawing/2014/main" id="{F2C19F5A-5D7E-4FDE-A3BF-B5AE73F7B02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one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4.emf"/><Relationship Id="rId18" Type="http://schemas.openxmlformats.org/officeDocument/2006/relationships/oleObject" Target="../embeddings/oleObject8.bin"/><Relationship Id="rId26" Type="http://schemas.openxmlformats.org/officeDocument/2006/relationships/oleObject" Target="../embeddings/oleObject12.bin"/><Relationship Id="rId39" Type="http://schemas.openxmlformats.org/officeDocument/2006/relationships/image" Target="../media/image67.emf"/><Relationship Id="rId21" Type="http://schemas.openxmlformats.org/officeDocument/2006/relationships/image" Target="../media/image58.emf"/><Relationship Id="rId34" Type="http://schemas.openxmlformats.org/officeDocument/2006/relationships/oleObject" Target="../embeddings/oleObject16.bin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71.emf"/><Relationship Id="rId50" Type="http://schemas.openxmlformats.org/officeDocument/2006/relationships/oleObject" Target="../embeddings/oleObject24.bin"/><Relationship Id="rId7" Type="http://schemas.openxmlformats.org/officeDocument/2006/relationships/image" Target="../media/image51.emf"/><Relationship Id="rId2" Type="http://schemas.openxmlformats.org/officeDocument/2006/relationships/drawing" Target="../drawings/drawing3.xml"/><Relationship Id="rId16" Type="http://schemas.openxmlformats.org/officeDocument/2006/relationships/oleObject" Target="../embeddings/oleObject7.bin"/><Relationship Id="rId29" Type="http://schemas.openxmlformats.org/officeDocument/2006/relationships/image" Target="../media/image62.emf"/><Relationship Id="rId11" Type="http://schemas.openxmlformats.org/officeDocument/2006/relationships/image" Target="../media/image53.emf"/><Relationship Id="rId24" Type="http://schemas.openxmlformats.org/officeDocument/2006/relationships/oleObject" Target="../embeddings/oleObject11.bin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66.emf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70.emf"/><Relationship Id="rId5" Type="http://schemas.openxmlformats.org/officeDocument/2006/relationships/image" Target="../media/image50.emf"/><Relationship Id="rId15" Type="http://schemas.openxmlformats.org/officeDocument/2006/relationships/image" Target="../media/image55.emf"/><Relationship Id="rId23" Type="http://schemas.openxmlformats.org/officeDocument/2006/relationships/image" Target="../media/image59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72.emf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57.emf"/><Relationship Id="rId31" Type="http://schemas.openxmlformats.org/officeDocument/2006/relationships/image" Target="../media/image63.emf"/><Relationship Id="rId44" Type="http://schemas.openxmlformats.org/officeDocument/2006/relationships/oleObject" Target="../embeddings/oleObject21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52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61.emf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65.emf"/><Relationship Id="rId43" Type="http://schemas.openxmlformats.org/officeDocument/2006/relationships/image" Target="../media/image69.emf"/><Relationship Id="rId48" Type="http://schemas.openxmlformats.org/officeDocument/2006/relationships/oleObject" Target="../embeddings/oleObject23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73.emf"/><Relationship Id="rId3" Type="http://schemas.openxmlformats.org/officeDocument/2006/relationships/vmlDrawing" Target="../drawings/vmlDrawing2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56.emf"/><Relationship Id="rId25" Type="http://schemas.openxmlformats.org/officeDocument/2006/relationships/image" Target="../media/image60.emf"/><Relationship Id="rId33" Type="http://schemas.openxmlformats.org/officeDocument/2006/relationships/image" Target="../media/image64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68.emf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50"/>
  <sheetViews>
    <sheetView workbookViewId="0">
      <selection activeCell="B1" sqref="B1"/>
    </sheetView>
  </sheetViews>
  <sheetFormatPr defaultRowHeight="12.5" x14ac:dyDescent="0.25"/>
  <cols>
    <col min="1" max="1" width="34.08984375" style="3" customWidth="1"/>
    <col min="2" max="2" width="31.90625" style="3" customWidth="1"/>
    <col min="3" max="3" width="21.1796875" style="3" customWidth="1"/>
    <col min="4" max="4" width="18.81640625" style="3" customWidth="1"/>
    <col min="5" max="5" width="16.6328125" style="3" customWidth="1"/>
    <col min="6" max="6" width="16.7265625" style="3" customWidth="1"/>
    <col min="7" max="7" width="16.08984375" style="3" customWidth="1"/>
    <col min="8" max="8" width="18.453125" style="3" customWidth="1"/>
    <col min="9" max="9" width="20.6328125" style="3" customWidth="1"/>
    <col min="10" max="10" width="22.26953125" style="3" customWidth="1"/>
    <col min="11" max="11" width="19.1796875" style="3" customWidth="1"/>
    <col min="12" max="12" width="19.26953125" style="3" customWidth="1"/>
    <col min="13" max="13" width="17.6328125" style="3" customWidth="1"/>
    <col min="14" max="14" width="18.81640625" style="3" customWidth="1"/>
    <col min="15" max="15" width="20.453125" style="3" customWidth="1"/>
    <col min="16" max="16" width="17.1796875" style="3" customWidth="1"/>
    <col min="17" max="17" width="17.81640625" style="3" customWidth="1"/>
    <col min="18" max="16384" width="8.7265625" style="3"/>
  </cols>
  <sheetData>
    <row r="1" spans="1:17" ht="76.5" customHeight="1" x14ac:dyDescent="0.25"/>
    <row r="2" spans="1:17" s="2" customFormat="1" ht="13" x14ac:dyDescent="0.3">
      <c r="A2" s="2" t="s">
        <v>0</v>
      </c>
      <c r="B2" s="2" t="s">
        <v>1</v>
      </c>
      <c r="C2" s="7" t="s">
        <v>128</v>
      </c>
      <c r="D2" s="8" t="s">
        <v>129</v>
      </c>
      <c r="E2" s="8" t="s">
        <v>130</v>
      </c>
      <c r="F2" s="8" t="s">
        <v>131</v>
      </c>
      <c r="G2" s="8" t="s">
        <v>132</v>
      </c>
      <c r="H2" s="2" t="s">
        <v>2</v>
      </c>
      <c r="I2" s="2" t="s">
        <v>3</v>
      </c>
      <c r="J2" s="2" t="s">
        <v>4</v>
      </c>
      <c r="K2" s="2" t="s">
        <v>5</v>
      </c>
      <c r="L2" s="2" t="s">
        <v>6</v>
      </c>
      <c r="M2" s="2" t="s">
        <v>7</v>
      </c>
      <c r="N2" s="2" t="s">
        <v>8</v>
      </c>
      <c r="O2" s="2" t="s">
        <v>9</v>
      </c>
      <c r="P2" s="2" t="s">
        <v>10</v>
      </c>
      <c r="Q2" s="2" t="s">
        <v>11</v>
      </c>
    </row>
    <row r="3" spans="1:17" x14ac:dyDescent="0.25">
      <c r="A3" s="3" t="s">
        <v>12</v>
      </c>
      <c r="B3" s="3" t="s">
        <v>13</v>
      </c>
      <c r="C3" s="6">
        <f>(H3+I3+K3+L3)/J3</f>
        <v>4.4993483971784345</v>
      </c>
      <c r="D3" s="9" t="s">
        <v>133</v>
      </c>
      <c r="E3" s="11">
        <f>(K3-L3)/(K3+L3)</f>
        <v>0.19454833389861656</v>
      </c>
      <c r="F3" s="11">
        <f>(H3-I3)/(H3+I3)</f>
        <v>0.47324232525266119</v>
      </c>
      <c r="G3" s="6">
        <f>(K3+L3)/(H3+I3)</f>
        <v>1.4168299343130211</v>
      </c>
      <c r="H3" s="6">
        <v>142036.70594000001</v>
      </c>
      <c r="I3" s="6">
        <v>50785.212769999998</v>
      </c>
      <c r="J3" s="6">
        <v>103574.50546</v>
      </c>
      <c r="K3" s="6">
        <v>163172.83353</v>
      </c>
      <c r="L3" s="6">
        <v>110023.03289</v>
      </c>
      <c r="M3" s="3">
        <v>8.1300000000000008</v>
      </c>
      <c r="N3" s="3">
        <v>2.91</v>
      </c>
      <c r="O3" s="3">
        <v>5.93</v>
      </c>
      <c r="P3" s="3">
        <v>9.34</v>
      </c>
      <c r="Q3" s="4">
        <v>6.3</v>
      </c>
    </row>
    <row r="4" spans="1:17" ht="14.5" x14ac:dyDescent="0.25">
      <c r="A4" s="3" t="s">
        <v>14</v>
      </c>
      <c r="B4" s="3" t="s">
        <v>15</v>
      </c>
      <c r="C4" s="6">
        <f t="shared" ref="C4:C50" si="0">(H4+I4+K4+L4)/J4</f>
        <v>5.2412791453664882</v>
      </c>
      <c r="D4" s="10" t="s">
        <v>134</v>
      </c>
      <c r="E4" s="11">
        <f t="shared" ref="E4:E50" si="1">(K4-L4)/(K4+L4)</f>
        <v>-0.40879958870744348</v>
      </c>
      <c r="F4" s="11">
        <f t="shared" ref="F4:F50" si="2">(H4-I4)/(H4+I4)</f>
        <v>-0.1312871699462253</v>
      </c>
      <c r="G4" s="6">
        <f t="shared" ref="G4:G50" si="3">(K4+L4)/(H4+I4)</f>
        <v>1.142449357581159</v>
      </c>
      <c r="H4" s="6">
        <v>83847.958799999993</v>
      </c>
      <c r="I4" s="6">
        <v>109191.57256</v>
      </c>
      <c r="J4" s="6">
        <v>78907.726240000004</v>
      </c>
      <c r="K4" s="6">
        <v>65191.04522</v>
      </c>
      <c r="L4" s="6">
        <v>155346.84336999999</v>
      </c>
      <c r="M4" s="3">
        <v>5.28</v>
      </c>
      <c r="N4" s="3">
        <v>6.88</v>
      </c>
      <c r="O4" s="3">
        <v>4.97</v>
      </c>
      <c r="P4" s="3">
        <v>4.1100000000000003</v>
      </c>
      <c r="Q4" s="3">
        <v>9.7899999999999991</v>
      </c>
    </row>
    <row r="5" spans="1:17" x14ac:dyDescent="0.25">
      <c r="A5" s="3" t="s">
        <v>16</v>
      </c>
      <c r="B5" s="3" t="s">
        <v>17</v>
      </c>
      <c r="C5" s="6">
        <f t="shared" si="0"/>
        <v>3.335163430948886</v>
      </c>
      <c r="D5" s="9" t="s">
        <v>135</v>
      </c>
      <c r="E5" s="11">
        <f t="shared" si="1"/>
        <v>4.2884843813630613E-2</v>
      </c>
      <c r="F5" s="11">
        <f t="shared" si="2"/>
        <v>0.45676319111183655</v>
      </c>
      <c r="G5" s="6">
        <f t="shared" si="3"/>
        <v>0.31999343260492019</v>
      </c>
      <c r="H5" s="6">
        <v>241106.75526000001</v>
      </c>
      <c r="I5" s="6">
        <v>89910.333490000005</v>
      </c>
      <c r="J5" s="6">
        <v>131010.18654</v>
      </c>
      <c r="K5" s="6">
        <v>55232.899210000003</v>
      </c>
      <c r="L5" s="6">
        <v>50690.395270000001</v>
      </c>
      <c r="M5" s="3">
        <v>13.85</v>
      </c>
      <c r="N5" s="3">
        <v>5.17</v>
      </c>
      <c r="O5" s="3">
        <v>7.53</v>
      </c>
      <c r="P5" s="3">
        <v>3.17</v>
      </c>
      <c r="Q5" s="3">
        <v>2.91</v>
      </c>
    </row>
    <row r="6" spans="1:17" ht="14.5" x14ac:dyDescent="0.25">
      <c r="A6" s="3" t="s">
        <v>18</v>
      </c>
      <c r="B6" s="3" t="s">
        <v>19</v>
      </c>
      <c r="C6" s="6">
        <f t="shared" si="0"/>
        <v>5.9216710615814376</v>
      </c>
      <c r="D6" s="10" t="s">
        <v>136</v>
      </c>
      <c r="E6" s="11">
        <f t="shared" si="1"/>
        <v>7.4716755385808339E-2</v>
      </c>
      <c r="F6" s="11">
        <f t="shared" si="2"/>
        <v>0.81020611068962889</v>
      </c>
      <c r="G6" s="6">
        <f t="shared" si="3"/>
        <v>8.1783799105927049E-2</v>
      </c>
      <c r="H6" s="6">
        <v>757527.99985999998</v>
      </c>
      <c r="I6" s="6">
        <v>79424.207280000002</v>
      </c>
      <c r="J6" s="6">
        <v>152896.25662999999</v>
      </c>
      <c r="K6" s="6">
        <v>36781.714079999998</v>
      </c>
      <c r="L6" s="6">
        <v>31667.417089999999</v>
      </c>
      <c r="M6" s="3">
        <v>33.869999999999997</v>
      </c>
      <c r="N6" s="3">
        <v>3.55</v>
      </c>
      <c r="O6" s="3">
        <v>6.84</v>
      </c>
      <c r="P6" s="3">
        <v>1.64</v>
      </c>
      <c r="Q6" s="3">
        <v>1.42</v>
      </c>
    </row>
    <row r="7" spans="1:17" x14ac:dyDescent="0.25">
      <c r="A7" s="3" t="s">
        <v>20</v>
      </c>
      <c r="B7" s="3" t="s">
        <v>21</v>
      </c>
      <c r="C7" s="6">
        <f t="shared" si="0"/>
        <v>2.5508685107945581</v>
      </c>
      <c r="D7" s="9" t="s">
        <v>137</v>
      </c>
      <c r="E7" s="11">
        <f t="shared" si="1"/>
        <v>-0.26995363050523824</v>
      </c>
      <c r="F7" s="11">
        <f t="shared" si="2"/>
        <v>-4.9430771874948112E-2</v>
      </c>
      <c r="G7" s="6">
        <f t="shared" si="3"/>
        <v>0.75347191826268656</v>
      </c>
      <c r="H7" s="6">
        <v>83065.729200000002</v>
      </c>
      <c r="I7" s="6">
        <v>91704.769870000004</v>
      </c>
      <c r="J7" s="6">
        <v>120137.57705000001</v>
      </c>
      <c r="K7" s="6">
        <v>48067.955139999998</v>
      </c>
      <c r="L7" s="6">
        <v>83616.708050000001</v>
      </c>
      <c r="M7" s="3">
        <v>5.0599999999999996</v>
      </c>
      <c r="N7" s="3">
        <v>5.59</v>
      </c>
      <c r="O7" s="3">
        <v>7.32</v>
      </c>
      <c r="P7" s="3">
        <v>2.93</v>
      </c>
      <c r="Q7" s="4">
        <v>5.0999999999999996</v>
      </c>
    </row>
    <row r="8" spans="1:17" x14ac:dyDescent="0.25">
      <c r="A8" s="3" t="s">
        <v>22</v>
      </c>
      <c r="B8" s="3" t="s">
        <v>23</v>
      </c>
      <c r="C8" s="6">
        <f t="shared" si="0"/>
        <v>2.4059778426715064</v>
      </c>
      <c r="D8" s="9" t="s">
        <v>138</v>
      </c>
      <c r="E8" s="11">
        <f t="shared" si="1"/>
        <v>0.90891895676393697</v>
      </c>
      <c r="F8" s="11">
        <f t="shared" si="2"/>
        <v>0.4188759247675013</v>
      </c>
      <c r="G8" s="6">
        <f t="shared" si="3"/>
        <v>6.17707578441264</v>
      </c>
      <c r="H8" s="6">
        <v>24722.23011</v>
      </c>
      <c r="I8" s="6">
        <v>10125.39776</v>
      </c>
      <c r="J8" s="6">
        <v>103951.10948</v>
      </c>
      <c r="K8" s="6">
        <v>205453.54777999999</v>
      </c>
      <c r="L8" s="6">
        <v>9802.89048</v>
      </c>
      <c r="M8" s="3">
        <v>1.72</v>
      </c>
      <c r="N8" s="5">
        <v>0.71</v>
      </c>
      <c r="O8" s="3">
        <v>7.24</v>
      </c>
      <c r="P8" s="3">
        <v>14.31</v>
      </c>
      <c r="Q8" s="5">
        <v>0.68</v>
      </c>
    </row>
    <row r="9" spans="1:17" ht="14.5" x14ac:dyDescent="0.25">
      <c r="A9" s="3" t="s">
        <v>24</v>
      </c>
      <c r="B9" s="3" t="s">
        <v>25</v>
      </c>
      <c r="C9" s="6">
        <f t="shared" si="0"/>
        <v>2.9620719068876</v>
      </c>
      <c r="D9" s="10" t="s">
        <v>139</v>
      </c>
      <c r="E9" s="11">
        <f t="shared" si="1"/>
        <v>0.82597465862521136</v>
      </c>
      <c r="F9" s="11">
        <f t="shared" si="2"/>
        <v>0.61597212418473701</v>
      </c>
      <c r="G9" s="6">
        <f t="shared" si="3"/>
        <v>0.9777292072185203</v>
      </c>
      <c r="H9" s="6">
        <v>48277.251790000002</v>
      </c>
      <c r="I9" s="6">
        <v>11472.85289</v>
      </c>
      <c r="J9" s="6">
        <v>39894.21286</v>
      </c>
      <c r="K9" s="6">
        <v>53336.192510000001</v>
      </c>
      <c r="L9" s="6">
        <v>5083.2299700000003</v>
      </c>
      <c r="M9" s="3">
        <v>4.0199999999999996</v>
      </c>
      <c r="N9" s="5">
        <v>0.96</v>
      </c>
      <c r="O9" s="3">
        <v>3.32</v>
      </c>
      <c r="P9" s="3">
        <v>4.4400000000000004</v>
      </c>
      <c r="Q9" s="5">
        <v>0.42</v>
      </c>
    </row>
    <row r="10" spans="1:17" ht="14.5" x14ac:dyDescent="0.25">
      <c r="A10" s="3" t="s">
        <v>26</v>
      </c>
      <c r="B10" s="3" t="s">
        <v>27</v>
      </c>
      <c r="C10" s="6">
        <f t="shared" si="0"/>
        <v>2.1892924742290436</v>
      </c>
      <c r="D10" s="10" t="s">
        <v>140</v>
      </c>
      <c r="E10" s="11">
        <f t="shared" si="1"/>
        <v>0.24963630853466512</v>
      </c>
      <c r="F10" s="11">
        <f t="shared" si="2"/>
        <v>-5.9864743200276183E-2</v>
      </c>
      <c r="G10" s="6">
        <f t="shared" si="3"/>
        <v>0.14802883257726532</v>
      </c>
      <c r="H10" s="6">
        <v>149018.85634</v>
      </c>
      <c r="I10" s="6">
        <v>167996.92465999999</v>
      </c>
      <c r="J10" s="6">
        <v>166237.84224999999</v>
      </c>
      <c r="K10" s="6">
        <v>29321.138920000001</v>
      </c>
      <c r="L10" s="6">
        <v>17606.337049999998</v>
      </c>
      <c r="M10" s="3">
        <v>8.92</v>
      </c>
      <c r="N10" s="3">
        <v>10.050000000000001</v>
      </c>
      <c r="O10" s="3">
        <v>9.9499999999999993</v>
      </c>
      <c r="P10" s="3">
        <v>1.75</v>
      </c>
      <c r="Q10" s="3">
        <v>1.05</v>
      </c>
    </row>
    <row r="11" spans="1:17" ht="14.5" x14ac:dyDescent="0.25">
      <c r="A11" s="3" t="s">
        <v>28</v>
      </c>
      <c r="B11" s="3" t="s">
        <v>29</v>
      </c>
      <c r="C11" s="6">
        <f t="shared" si="0"/>
        <v>1.6513881494805531</v>
      </c>
      <c r="D11" s="10" t="s">
        <v>141</v>
      </c>
      <c r="E11" s="11">
        <f t="shared" si="1"/>
        <v>0.70351324614393485</v>
      </c>
      <c r="F11" s="11">
        <f t="shared" si="2"/>
        <v>0.31267192491912876</v>
      </c>
      <c r="G11" s="6">
        <f t="shared" si="3"/>
        <v>2.8982824794778144</v>
      </c>
      <c r="H11" s="6">
        <v>16113.303599999999</v>
      </c>
      <c r="I11" s="6">
        <v>8437.0860200000006</v>
      </c>
      <c r="J11" s="6">
        <v>57953.881860000001</v>
      </c>
      <c r="K11" s="6">
        <v>60605.860180000003</v>
      </c>
      <c r="L11" s="6">
        <v>10548.10392</v>
      </c>
      <c r="M11" s="3">
        <v>1.45</v>
      </c>
      <c r="N11" s="5">
        <v>0.76</v>
      </c>
      <c r="O11" s="3">
        <v>5.22</v>
      </c>
      <c r="P11" s="3">
        <v>5.46</v>
      </c>
      <c r="Q11" s="5">
        <v>0.95</v>
      </c>
    </row>
    <row r="12" spans="1:17" ht="14.5" x14ac:dyDescent="0.25">
      <c r="A12" s="3" t="s">
        <v>30</v>
      </c>
      <c r="B12" s="3" t="s">
        <v>31</v>
      </c>
      <c r="C12" s="6">
        <f t="shared" si="0"/>
        <v>2.0648521562289925</v>
      </c>
      <c r="D12" s="10" t="s">
        <v>142</v>
      </c>
      <c r="E12" s="11">
        <f t="shared" si="1"/>
        <v>-0.88426331437401251</v>
      </c>
      <c r="F12" s="11">
        <f t="shared" si="2"/>
        <v>-4.1946085937775705E-2</v>
      </c>
      <c r="G12" s="6">
        <f t="shared" si="3"/>
        <v>2.176393289862772</v>
      </c>
      <c r="H12" s="6">
        <v>11404.089040000001</v>
      </c>
      <c r="I12" s="6">
        <v>12402.69025</v>
      </c>
      <c r="J12" s="6">
        <v>36622.328509999999</v>
      </c>
      <c r="K12" s="6">
        <v>2998.3275100000001</v>
      </c>
      <c r="L12" s="6">
        <v>48814.587189999998</v>
      </c>
      <c r="M12" s="3">
        <v>1.1499999999999999</v>
      </c>
      <c r="N12" s="3">
        <v>1.25</v>
      </c>
      <c r="O12" s="3">
        <v>3.68</v>
      </c>
      <c r="P12" s="6">
        <v>0.3</v>
      </c>
      <c r="Q12" s="3">
        <v>4.91</v>
      </c>
    </row>
    <row r="13" spans="1:17" ht="14.5" x14ac:dyDescent="0.25">
      <c r="A13" s="3" t="s">
        <v>32</v>
      </c>
      <c r="B13" s="3" t="s">
        <v>33</v>
      </c>
      <c r="C13" s="6">
        <f t="shared" si="0"/>
        <v>3.4535439334117317</v>
      </c>
      <c r="D13" s="10" t="s">
        <v>143</v>
      </c>
      <c r="E13" s="11">
        <f t="shared" si="1"/>
        <v>7.9472700127782969E-3</v>
      </c>
      <c r="F13" s="11">
        <f t="shared" si="2"/>
        <v>-1.8965709467727966E-3</v>
      </c>
      <c r="G13" s="6">
        <f t="shared" si="3"/>
        <v>0.97020127782982291</v>
      </c>
      <c r="H13" s="6">
        <v>64643.709300000002</v>
      </c>
      <c r="I13" s="6">
        <v>64889.377990000001</v>
      </c>
      <c r="J13" s="6">
        <v>73896.918359999996</v>
      </c>
      <c r="K13" s="6">
        <v>63335.962699999996</v>
      </c>
      <c r="L13" s="6">
        <v>62337.204109999999</v>
      </c>
      <c r="M13" s="4">
        <v>5</v>
      </c>
      <c r="N13" s="3">
        <v>5.0199999999999996</v>
      </c>
      <c r="O13" s="3">
        <v>5.72</v>
      </c>
      <c r="P13" s="4">
        <v>4.9000000000000004</v>
      </c>
      <c r="Q13" s="3">
        <v>4.82</v>
      </c>
    </row>
    <row r="14" spans="1:17" ht="14.5" x14ac:dyDescent="0.25">
      <c r="A14" s="3" t="s">
        <v>34</v>
      </c>
      <c r="B14" s="3" t="s">
        <v>35</v>
      </c>
      <c r="C14" s="6">
        <f t="shared" si="0"/>
        <v>2.7519886333382559</v>
      </c>
      <c r="D14" s="10" t="s">
        <v>144</v>
      </c>
      <c r="E14" s="11">
        <f t="shared" si="1"/>
        <v>0.66775048919028113</v>
      </c>
      <c r="F14" s="11">
        <f t="shared" si="2"/>
        <v>0.69110181942626936</v>
      </c>
      <c r="G14" s="6">
        <f t="shared" si="3"/>
        <v>0.39640443312877549</v>
      </c>
      <c r="H14" s="6">
        <v>169081.98467999999</v>
      </c>
      <c r="I14" s="6">
        <v>30884.667519999999</v>
      </c>
      <c r="J14" s="6">
        <v>101466.37824999999</v>
      </c>
      <c r="K14" s="6">
        <v>66099.345549999998</v>
      </c>
      <c r="L14" s="6">
        <v>13168.32186</v>
      </c>
      <c r="M14" s="3">
        <v>10.95</v>
      </c>
      <c r="N14" s="4">
        <v>2</v>
      </c>
      <c r="O14" s="3">
        <v>6.57</v>
      </c>
      <c r="P14" s="3">
        <v>4.28</v>
      </c>
      <c r="Q14" s="5">
        <v>0.85</v>
      </c>
    </row>
    <row r="15" spans="1:17" ht="14.5" x14ac:dyDescent="0.25">
      <c r="A15" s="3" t="s">
        <v>36</v>
      </c>
      <c r="B15" s="3" t="s">
        <v>37</v>
      </c>
      <c r="C15" s="6">
        <f t="shared" si="0"/>
        <v>3.8462551721240033</v>
      </c>
      <c r="D15" s="10" t="s">
        <v>145</v>
      </c>
      <c r="E15" s="11">
        <f t="shared" si="1"/>
        <v>0.68626060345358686</v>
      </c>
      <c r="F15" s="11">
        <f t="shared" si="2"/>
        <v>0.43527753982175288</v>
      </c>
      <c r="G15" s="6">
        <f t="shared" si="3"/>
        <v>1.5224448140557707</v>
      </c>
      <c r="H15" s="6">
        <v>144955.9013</v>
      </c>
      <c r="I15" s="6">
        <v>57034.163030000003</v>
      </c>
      <c r="J15" s="6">
        <v>132468.79561</v>
      </c>
      <c r="K15" s="6">
        <v>259278.35618</v>
      </c>
      <c r="L15" s="6">
        <v>48240.369749999998</v>
      </c>
      <c r="M15" s="3">
        <v>8.11</v>
      </c>
      <c r="N15" s="3">
        <v>3.19</v>
      </c>
      <c r="O15" s="3">
        <v>7.41</v>
      </c>
      <c r="P15" s="3">
        <v>14.51</v>
      </c>
      <c r="Q15" s="4">
        <v>2.7</v>
      </c>
    </row>
    <row r="16" spans="1:17" x14ac:dyDescent="0.25">
      <c r="A16" s="3" t="s">
        <v>38</v>
      </c>
      <c r="B16" s="3" t="s">
        <v>39</v>
      </c>
      <c r="C16" s="6">
        <f t="shared" si="0"/>
        <v>3.9079966917447129</v>
      </c>
      <c r="D16" s="9" t="s">
        <v>146</v>
      </c>
      <c r="E16" s="11">
        <f t="shared" si="1"/>
        <v>7.1064224856852085E-2</v>
      </c>
      <c r="F16" s="11">
        <f t="shared" si="2"/>
        <v>0.17361517861179129</v>
      </c>
      <c r="G16" s="6">
        <f t="shared" si="3"/>
        <v>1.7405100440730654</v>
      </c>
      <c r="H16" s="6">
        <v>104275.50684</v>
      </c>
      <c r="I16" s="6">
        <v>73424.149300000005</v>
      </c>
      <c r="J16" s="6">
        <v>124613.12813</v>
      </c>
      <c r="K16" s="6">
        <v>165633.67545000001</v>
      </c>
      <c r="L16" s="6">
        <v>143654.36089000001</v>
      </c>
      <c r="M16" s="3">
        <v>5.85</v>
      </c>
      <c r="N16" s="3">
        <v>4.12</v>
      </c>
      <c r="O16" s="3">
        <v>6.99</v>
      </c>
      <c r="P16" s="3">
        <v>9.2899999999999991</v>
      </c>
      <c r="Q16" s="3">
        <v>8.06</v>
      </c>
    </row>
    <row r="17" spans="1:17" ht="14.5" x14ac:dyDescent="0.25">
      <c r="A17" s="3" t="s">
        <v>40</v>
      </c>
      <c r="B17" s="3" t="s">
        <v>41</v>
      </c>
      <c r="C17" s="6">
        <f t="shared" si="0"/>
        <v>3.1405305982525471</v>
      </c>
      <c r="D17" s="10" t="s">
        <v>147</v>
      </c>
      <c r="E17" s="11">
        <f t="shared" si="1"/>
        <v>0.62698117296181344</v>
      </c>
      <c r="F17" s="11">
        <f t="shared" si="2"/>
        <v>-1.479349586181079E-2</v>
      </c>
      <c r="G17" s="6">
        <f t="shared" si="3"/>
        <v>1.6740520983977893</v>
      </c>
      <c r="H17" s="6">
        <v>89023.319579999996</v>
      </c>
      <c r="I17" s="6">
        <v>91696.801949999994</v>
      </c>
      <c r="J17" s="6">
        <v>153876.87051000001</v>
      </c>
      <c r="K17" s="6">
        <v>246109.29214999999</v>
      </c>
      <c r="L17" s="6">
        <v>56425.606520000001</v>
      </c>
      <c r="M17" s="3">
        <v>3.93</v>
      </c>
      <c r="N17" s="3">
        <v>4.05</v>
      </c>
      <c r="O17" s="3">
        <v>6.79</v>
      </c>
      <c r="P17" s="3">
        <v>10.86</v>
      </c>
      <c r="Q17" s="3">
        <v>2.4900000000000002</v>
      </c>
    </row>
    <row r="18" spans="1:17" ht="14.5" x14ac:dyDescent="0.25">
      <c r="A18" s="3" t="s">
        <v>42</v>
      </c>
      <c r="B18" s="3" t="s">
        <v>43</v>
      </c>
      <c r="C18" s="6">
        <f t="shared" si="0"/>
        <v>4.4523275860738272</v>
      </c>
      <c r="D18" s="10" t="s">
        <v>148</v>
      </c>
      <c r="E18" s="11">
        <f t="shared" si="1"/>
        <v>-0.76363105756361127</v>
      </c>
      <c r="F18" s="11">
        <f t="shared" si="2"/>
        <v>-0.72228232608871468</v>
      </c>
      <c r="G18" s="6">
        <f t="shared" si="3"/>
        <v>0.8870705944457471</v>
      </c>
      <c r="H18" s="6">
        <v>63609.388509999997</v>
      </c>
      <c r="I18" s="6">
        <v>394477.32678</v>
      </c>
      <c r="J18" s="6">
        <v>194155.06909999999</v>
      </c>
      <c r="K18" s="6">
        <v>48024.880920000003</v>
      </c>
      <c r="L18" s="6">
        <v>358330.37391999998</v>
      </c>
      <c r="M18" s="3">
        <v>2.58</v>
      </c>
      <c r="N18" s="3">
        <v>15.99</v>
      </c>
      <c r="O18" s="3">
        <v>7.87</v>
      </c>
      <c r="P18" s="3">
        <v>1.95</v>
      </c>
      <c r="Q18" s="3">
        <v>14.53</v>
      </c>
    </row>
    <row r="19" spans="1:17" x14ac:dyDescent="0.25">
      <c r="A19" s="3" t="s">
        <v>44</v>
      </c>
      <c r="B19" s="3" t="s">
        <v>45</v>
      </c>
      <c r="C19" s="6">
        <f t="shared" si="0"/>
        <v>2.4527754740048104</v>
      </c>
      <c r="D19" s="9" t="s">
        <v>149</v>
      </c>
      <c r="E19" s="11">
        <f t="shared" si="1"/>
        <v>0.83816726012572973</v>
      </c>
      <c r="F19" s="11">
        <f t="shared" si="2"/>
        <v>0.55768337016565095</v>
      </c>
      <c r="G19" s="6">
        <f t="shared" si="3"/>
        <v>1.3179166972793097</v>
      </c>
      <c r="H19" s="6">
        <v>83645.001340000003</v>
      </c>
      <c r="I19" s="6">
        <v>23751.665969999998</v>
      </c>
      <c r="J19" s="6">
        <v>101491.77168000001</v>
      </c>
      <c r="K19" s="6">
        <v>130086.96932</v>
      </c>
      <c r="L19" s="6">
        <v>11452.89176</v>
      </c>
      <c r="M19" s="3">
        <v>4.87</v>
      </c>
      <c r="N19" s="3">
        <v>1.38</v>
      </c>
      <c r="O19" s="3">
        <v>5.91</v>
      </c>
      <c r="P19" s="3">
        <v>7.57</v>
      </c>
      <c r="Q19" s="5">
        <v>0.67</v>
      </c>
    </row>
    <row r="20" spans="1:17" ht="14.5" x14ac:dyDescent="0.25">
      <c r="A20" s="3" t="s">
        <v>46</v>
      </c>
      <c r="B20" s="3" t="s">
        <v>47</v>
      </c>
      <c r="C20" s="6">
        <f t="shared" si="0"/>
        <v>2.2579676691558896</v>
      </c>
      <c r="D20" s="10" t="s">
        <v>150</v>
      </c>
      <c r="E20" s="11">
        <f t="shared" si="1"/>
        <v>0.75063113408394455</v>
      </c>
      <c r="F20" s="11">
        <f t="shared" si="2"/>
        <v>-7.978085650379986E-2</v>
      </c>
      <c r="G20" s="6">
        <f t="shared" si="3"/>
        <v>0.65518825021901461</v>
      </c>
      <c r="H20" s="6">
        <v>83980.502189999999</v>
      </c>
      <c r="I20" s="6">
        <v>98542.33008</v>
      </c>
      <c r="J20" s="6">
        <v>133797.15374000001</v>
      </c>
      <c r="K20" s="6">
        <v>104676.20087</v>
      </c>
      <c r="L20" s="6">
        <v>14910.614229999999</v>
      </c>
      <c r="M20" s="3">
        <v>5.05</v>
      </c>
      <c r="N20" s="3">
        <v>5.92</v>
      </c>
      <c r="O20" s="3">
        <v>8.0399999999999991</v>
      </c>
      <c r="P20" s="3">
        <v>6.29</v>
      </c>
      <c r="Q20" s="6">
        <v>0.9</v>
      </c>
    </row>
    <row r="21" spans="1:17" x14ac:dyDescent="0.25">
      <c r="A21" s="3" t="s">
        <v>48</v>
      </c>
      <c r="B21" s="3" t="s">
        <v>49</v>
      </c>
      <c r="C21" s="6">
        <f t="shared" si="0"/>
        <v>1.0399648200994926</v>
      </c>
      <c r="D21" s="9" t="s">
        <v>151</v>
      </c>
      <c r="E21" s="11">
        <f t="shared" si="1"/>
        <v>0.34846689462102481</v>
      </c>
      <c r="F21" s="11">
        <f t="shared" si="2"/>
        <v>0.23230489943943497</v>
      </c>
      <c r="G21" s="6">
        <f t="shared" si="3"/>
        <v>0.73558633910373228</v>
      </c>
      <c r="H21" s="6">
        <v>28767.855019999999</v>
      </c>
      <c r="I21" s="6">
        <v>17921.653450000002</v>
      </c>
      <c r="J21" s="6">
        <v>77919.629119999998</v>
      </c>
      <c r="K21" s="6">
        <v>23155.984499999999</v>
      </c>
      <c r="L21" s="6">
        <v>11188.180109999999</v>
      </c>
      <c r="M21" s="3">
        <v>2.38</v>
      </c>
      <c r="N21" s="3">
        <v>1.48</v>
      </c>
      <c r="O21" s="3">
        <v>6.45</v>
      </c>
      <c r="P21" s="3">
        <v>1.92</v>
      </c>
      <c r="Q21" s="5">
        <v>0.93</v>
      </c>
    </row>
    <row r="22" spans="1:17" x14ac:dyDescent="0.25">
      <c r="A22" s="3" t="s">
        <v>50</v>
      </c>
      <c r="B22" s="3" t="s">
        <v>51</v>
      </c>
      <c r="C22" s="6">
        <f t="shared" si="0"/>
        <v>4.6326551822061495</v>
      </c>
      <c r="D22" s="9" t="s">
        <v>152</v>
      </c>
      <c r="E22" s="11">
        <f t="shared" si="1"/>
        <v>-9.0584322931026445E-2</v>
      </c>
      <c r="F22" s="11">
        <f t="shared" si="2"/>
        <v>0.35164479032045942</v>
      </c>
      <c r="G22" s="6">
        <f t="shared" si="3"/>
        <v>0.25724934104814468</v>
      </c>
      <c r="H22" s="6">
        <v>129010.57058</v>
      </c>
      <c r="I22" s="6">
        <v>61883.622190000002</v>
      </c>
      <c r="J22" s="6">
        <v>51806.488640000003</v>
      </c>
      <c r="K22" s="6">
        <v>22329.522120000001</v>
      </c>
      <c r="L22" s="6">
        <v>26777.883180000001</v>
      </c>
      <c r="M22" s="3">
        <v>11.12</v>
      </c>
      <c r="N22" s="3">
        <v>5.34</v>
      </c>
      <c r="O22" s="3">
        <v>4.47</v>
      </c>
      <c r="P22" s="3">
        <v>1.93</v>
      </c>
      <c r="Q22" s="3">
        <v>2.31</v>
      </c>
    </row>
    <row r="23" spans="1:17" ht="14.5" x14ac:dyDescent="0.25">
      <c r="A23" s="3" t="s">
        <v>52</v>
      </c>
      <c r="B23" s="3" t="s">
        <v>53</v>
      </c>
      <c r="C23" s="6">
        <f t="shared" si="0"/>
        <v>1.9192759645001858</v>
      </c>
      <c r="D23" s="10" t="s">
        <v>153</v>
      </c>
      <c r="E23" s="11">
        <f t="shared" si="1"/>
        <v>0.7234747811252572</v>
      </c>
      <c r="F23" s="11">
        <f t="shared" si="2"/>
        <v>0.64736972989915331</v>
      </c>
      <c r="G23" s="6">
        <f t="shared" si="3"/>
        <v>1.8816103474892494</v>
      </c>
      <c r="H23" s="6">
        <v>49427.880790000003</v>
      </c>
      <c r="I23" s="6">
        <v>10580.36131</v>
      </c>
      <c r="J23" s="6">
        <v>90096.669039999993</v>
      </c>
      <c r="K23" s="6">
        <v>97300.603640000001</v>
      </c>
      <c r="L23" s="6">
        <v>15611.52563</v>
      </c>
      <c r="M23" s="4">
        <v>3.3</v>
      </c>
      <c r="N23" s="5">
        <v>0.71</v>
      </c>
      <c r="O23" s="3">
        <v>6.02</v>
      </c>
      <c r="P23" s="4">
        <v>6.5</v>
      </c>
      <c r="Q23" s="3">
        <v>1.04</v>
      </c>
    </row>
    <row r="24" spans="1:17" ht="14.5" x14ac:dyDescent="0.25">
      <c r="A24" s="3" t="s">
        <v>54</v>
      </c>
      <c r="B24" s="3" t="s">
        <v>55</v>
      </c>
      <c r="C24" s="6">
        <f t="shared" si="0"/>
        <v>2.4769520720823652</v>
      </c>
      <c r="D24" s="10" t="s">
        <v>154</v>
      </c>
      <c r="E24" s="11">
        <f t="shared" si="1"/>
        <v>-6.5721604990667294E-3</v>
      </c>
      <c r="F24" s="11">
        <f t="shared" si="2"/>
        <v>-1.5256708007840651E-2</v>
      </c>
      <c r="G24" s="6">
        <f t="shared" si="3"/>
        <v>0.7924345335550701</v>
      </c>
      <c r="H24" s="6">
        <v>23055.138299999999</v>
      </c>
      <c r="I24" s="6">
        <v>23769.528569999999</v>
      </c>
      <c r="J24" s="6">
        <v>33884.446479999999</v>
      </c>
      <c r="K24" s="6">
        <v>18430.809929999999</v>
      </c>
      <c r="L24" s="6">
        <v>18674.673119999999</v>
      </c>
      <c r="M24" s="3">
        <v>2.25</v>
      </c>
      <c r="N24" s="3">
        <v>2.3199999999999998</v>
      </c>
      <c r="O24" s="3">
        <v>3.31</v>
      </c>
      <c r="P24" s="4">
        <v>1.8</v>
      </c>
      <c r="Q24" s="3">
        <v>1.82</v>
      </c>
    </row>
    <row r="25" spans="1:17" x14ac:dyDescent="0.25">
      <c r="A25" s="3" t="s">
        <v>56</v>
      </c>
      <c r="B25" s="3" t="s">
        <v>57</v>
      </c>
      <c r="C25" s="6">
        <f t="shared" si="0"/>
        <v>1.8938415318434236</v>
      </c>
      <c r="D25" s="9" t="s">
        <v>155</v>
      </c>
      <c r="E25" s="11">
        <f t="shared" si="1"/>
        <v>-3.0042170796741669E-2</v>
      </c>
      <c r="F25" s="11">
        <f t="shared" si="2"/>
        <v>-2.0681451962078091E-2</v>
      </c>
      <c r="G25" s="6">
        <f t="shared" si="3"/>
        <v>0.95259364363885379</v>
      </c>
      <c r="H25" s="6">
        <v>56838.91779</v>
      </c>
      <c r="I25" s="6">
        <v>59239.589870000003</v>
      </c>
      <c r="J25" s="6">
        <v>119679.57846999999</v>
      </c>
      <c r="K25" s="6">
        <v>53626.85802</v>
      </c>
      <c r="L25" s="6">
        <v>56948.790540000002</v>
      </c>
      <c r="M25" s="3">
        <v>3.38</v>
      </c>
      <c r="N25" s="3">
        <v>3.52</v>
      </c>
      <c r="O25" s="3">
        <v>7.11</v>
      </c>
      <c r="P25" s="3">
        <v>3.19</v>
      </c>
      <c r="Q25" s="3">
        <v>3.39</v>
      </c>
    </row>
    <row r="26" spans="1:17" x14ac:dyDescent="0.25">
      <c r="A26" s="3" t="s">
        <v>58</v>
      </c>
      <c r="B26" s="3" t="s">
        <v>59</v>
      </c>
      <c r="C26" s="6">
        <f t="shared" si="0"/>
        <v>5.2038863616929394</v>
      </c>
      <c r="D26" s="9" t="s">
        <v>156</v>
      </c>
      <c r="E26" s="11">
        <f t="shared" si="1"/>
        <v>-0.76361024150580081</v>
      </c>
      <c r="F26" s="11">
        <f t="shared" si="2"/>
        <v>-0.41183301460238875</v>
      </c>
      <c r="G26" s="6">
        <f t="shared" si="3"/>
        <v>1.0666639513655751</v>
      </c>
      <c r="H26" s="6">
        <v>38447.631260000002</v>
      </c>
      <c r="I26" s="6">
        <v>92289.496849999996</v>
      </c>
      <c r="J26" s="6">
        <v>51920.75518</v>
      </c>
      <c r="K26" s="6">
        <v>16482.581050000001</v>
      </c>
      <c r="L26" s="6">
        <v>122970.00061</v>
      </c>
      <c r="M26" s="3">
        <v>3.15</v>
      </c>
      <c r="N26" s="3">
        <v>7.56</v>
      </c>
      <c r="O26" s="3">
        <v>4.25</v>
      </c>
      <c r="P26" s="3">
        <v>1.35</v>
      </c>
      <c r="Q26" s="3">
        <v>10.07</v>
      </c>
    </row>
    <row r="27" spans="1:17" x14ac:dyDescent="0.25">
      <c r="A27" s="3" t="s">
        <v>60</v>
      </c>
      <c r="B27" s="3" t="s">
        <v>61</v>
      </c>
      <c r="C27" s="6">
        <f t="shared" si="0"/>
        <v>3.5880097264017903</v>
      </c>
      <c r="D27" s="9" t="s">
        <v>133</v>
      </c>
      <c r="E27" s="11">
        <f t="shared" si="1"/>
        <v>0.17924524816881723</v>
      </c>
      <c r="F27" s="11">
        <f t="shared" si="2"/>
        <v>0.32429324397656284</v>
      </c>
      <c r="G27" s="6">
        <f t="shared" si="3"/>
        <v>1.9810578754743751</v>
      </c>
      <c r="H27" s="6">
        <v>90954.905369999993</v>
      </c>
      <c r="I27" s="6">
        <v>46408.787729999996</v>
      </c>
      <c r="J27" s="6">
        <v>114127.09282999999</v>
      </c>
      <c r="K27" s="6">
        <v>160451.30777000001</v>
      </c>
      <c r="L27" s="6">
        <v>111674.11825</v>
      </c>
      <c r="M27" s="3">
        <v>5.04</v>
      </c>
      <c r="N27" s="3">
        <v>2.57</v>
      </c>
      <c r="O27" s="3">
        <v>6.33</v>
      </c>
      <c r="P27" s="4">
        <v>8.9</v>
      </c>
      <c r="Q27" s="3">
        <v>6.19</v>
      </c>
    </row>
    <row r="28" spans="1:17" ht="14.5" x14ac:dyDescent="0.25">
      <c r="A28" s="3" t="s">
        <v>62</v>
      </c>
      <c r="B28" s="3" t="s">
        <v>63</v>
      </c>
      <c r="C28" s="6">
        <f t="shared" si="0"/>
        <v>4.9563715023067143</v>
      </c>
      <c r="D28" s="10" t="s">
        <v>134</v>
      </c>
      <c r="E28" s="11">
        <f t="shared" si="1"/>
        <v>-0.42466552516151967</v>
      </c>
      <c r="F28" s="11">
        <f t="shared" si="2"/>
        <v>-0.20140645413743632</v>
      </c>
      <c r="G28" s="6">
        <f t="shared" si="3"/>
        <v>1.211497036108576</v>
      </c>
      <c r="H28" s="6">
        <v>58772.558870000001</v>
      </c>
      <c r="I28" s="6">
        <v>88417.60858</v>
      </c>
      <c r="J28" s="6">
        <v>65675.185750000004</v>
      </c>
      <c r="K28" s="6">
        <v>51296.951690000002</v>
      </c>
      <c r="L28" s="6">
        <v>127023.49992</v>
      </c>
      <c r="M28" s="3">
        <v>4.26</v>
      </c>
      <c r="N28" s="4">
        <v>6.4</v>
      </c>
      <c r="O28" s="3">
        <v>4.76</v>
      </c>
      <c r="P28" s="3">
        <v>3.72</v>
      </c>
      <c r="Q28" s="4">
        <v>9.1999999999999993</v>
      </c>
    </row>
    <row r="29" spans="1:17" x14ac:dyDescent="0.25">
      <c r="A29" s="3" t="s">
        <v>64</v>
      </c>
      <c r="B29" s="3" t="s">
        <v>65</v>
      </c>
      <c r="C29" s="6">
        <f t="shared" si="0"/>
        <v>4.1797746505540809</v>
      </c>
      <c r="D29" s="9" t="s">
        <v>135</v>
      </c>
      <c r="E29" s="11">
        <f t="shared" si="1"/>
        <v>-8.0451235629114739E-3</v>
      </c>
      <c r="F29" s="11">
        <f t="shared" si="2"/>
        <v>0.45971869791279713</v>
      </c>
      <c r="G29" s="6">
        <f t="shared" si="3"/>
        <v>0.37323328090223656</v>
      </c>
      <c r="H29" s="6">
        <v>260782.34779999999</v>
      </c>
      <c r="I29" s="6">
        <v>96522.587969999993</v>
      </c>
      <c r="J29" s="6">
        <v>117389.82846</v>
      </c>
      <c r="K29" s="6">
        <v>66142.605559999996</v>
      </c>
      <c r="L29" s="6">
        <v>67215.487899999993</v>
      </c>
      <c r="M29" s="3">
        <v>12.61</v>
      </c>
      <c r="N29" s="3">
        <v>4.67</v>
      </c>
      <c r="O29" s="3">
        <v>5.68</v>
      </c>
      <c r="P29" s="4">
        <v>3.2</v>
      </c>
      <c r="Q29" s="3">
        <v>3.25</v>
      </c>
    </row>
    <row r="30" spans="1:17" ht="14.5" x14ac:dyDescent="0.25">
      <c r="A30" s="3" t="s">
        <v>66</v>
      </c>
      <c r="B30" s="3" t="s">
        <v>67</v>
      </c>
      <c r="C30" s="6">
        <f t="shared" si="0"/>
        <v>4.3982626637573867</v>
      </c>
      <c r="D30" s="10" t="s">
        <v>136</v>
      </c>
      <c r="E30" s="11">
        <f t="shared" si="1"/>
        <v>9.9060394126975856E-2</v>
      </c>
      <c r="F30" s="11">
        <f t="shared" si="2"/>
        <v>0.81158645224935733</v>
      </c>
      <c r="G30" s="6">
        <f t="shared" si="3"/>
        <v>9.3653514784339392E-2</v>
      </c>
      <c r="H30" s="6">
        <v>729223.45489000005</v>
      </c>
      <c r="I30" s="6">
        <v>75842.683669999999</v>
      </c>
      <c r="J30" s="6">
        <v>200184.36355000001</v>
      </c>
      <c r="K30" s="6">
        <v>41433.078569999998</v>
      </c>
      <c r="L30" s="6">
        <v>33964.194940000001</v>
      </c>
      <c r="M30" s="3">
        <v>27.86</v>
      </c>
      <c r="N30" s="4">
        <v>2.9</v>
      </c>
      <c r="O30" s="3">
        <v>7.65</v>
      </c>
      <c r="P30" s="3">
        <v>1.58</v>
      </c>
      <c r="Q30" s="4">
        <v>1.3</v>
      </c>
    </row>
    <row r="31" spans="1:17" x14ac:dyDescent="0.25">
      <c r="A31" s="3" t="s">
        <v>68</v>
      </c>
      <c r="B31" s="3" t="s">
        <v>69</v>
      </c>
      <c r="C31" s="6">
        <f t="shared" si="0"/>
        <v>1.9587334811249282</v>
      </c>
      <c r="D31" s="9" t="s">
        <v>137</v>
      </c>
      <c r="E31" s="11">
        <f t="shared" si="1"/>
        <v>-0.23140538863158647</v>
      </c>
      <c r="F31" s="11">
        <f t="shared" si="2"/>
        <v>-3.758502673893728E-2</v>
      </c>
      <c r="G31" s="6">
        <f t="shared" si="3"/>
        <v>0.84879000946094929</v>
      </c>
      <c r="H31" s="6">
        <v>58889.379540000002</v>
      </c>
      <c r="I31" s="6">
        <v>63488.9732</v>
      </c>
      <c r="J31" s="6">
        <v>115509.27071</v>
      </c>
      <c r="K31" s="6">
        <v>39918.315089999996</v>
      </c>
      <c r="L31" s="6">
        <v>63955.20809</v>
      </c>
      <c r="M31" s="3">
        <v>3.92</v>
      </c>
      <c r="N31" s="3">
        <v>4.22</v>
      </c>
      <c r="O31" s="3">
        <v>7.68</v>
      </c>
      <c r="P31" s="3">
        <v>2.65</v>
      </c>
      <c r="Q31" s="3">
        <v>4.25</v>
      </c>
    </row>
    <row r="32" spans="1:17" x14ac:dyDescent="0.25">
      <c r="A32" s="3" t="s">
        <v>70</v>
      </c>
      <c r="B32" s="3" t="s">
        <v>71</v>
      </c>
      <c r="C32" s="6">
        <f t="shared" si="0"/>
        <v>4.6692378659469442</v>
      </c>
      <c r="D32" s="9" t="s">
        <v>138</v>
      </c>
      <c r="E32" s="11">
        <f t="shared" si="1"/>
        <v>0.90522436588888655</v>
      </c>
      <c r="F32" s="11">
        <f t="shared" si="2"/>
        <v>0.48698154185635217</v>
      </c>
      <c r="G32" s="6">
        <f t="shared" si="3"/>
        <v>6.9715778085524986</v>
      </c>
      <c r="H32" s="6">
        <v>23489.350750000001</v>
      </c>
      <c r="I32" s="6">
        <v>8103.9812300000003</v>
      </c>
      <c r="J32" s="6">
        <v>53937.861239999998</v>
      </c>
      <c r="K32" s="6">
        <v>209817.95084999999</v>
      </c>
      <c r="L32" s="6">
        <v>10437.42128</v>
      </c>
      <c r="M32" s="3">
        <v>1.84</v>
      </c>
      <c r="N32" s="5">
        <v>0.64</v>
      </c>
      <c r="O32" s="3">
        <v>4.2300000000000004</v>
      </c>
      <c r="P32" s="3">
        <v>16.45</v>
      </c>
      <c r="Q32" s="5">
        <v>0.82</v>
      </c>
    </row>
    <row r="33" spans="1:17" ht="14.5" x14ac:dyDescent="0.25">
      <c r="A33" s="3" t="s">
        <v>72</v>
      </c>
      <c r="B33" s="3" t="s">
        <v>73</v>
      </c>
      <c r="C33" s="6">
        <f t="shared" si="0"/>
        <v>4.0780653106581486</v>
      </c>
      <c r="D33" s="10" t="s">
        <v>139</v>
      </c>
      <c r="E33" s="11">
        <f t="shared" si="1"/>
        <v>0.84294131812216888</v>
      </c>
      <c r="F33" s="11">
        <f t="shared" si="2"/>
        <v>0.69668659617559736</v>
      </c>
      <c r="G33" s="6">
        <f t="shared" si="3"/>
        <v>1.185998286464192</v>
      </c>
      <c r="H33" s="6">
        <v>61015.189109999999</v>
      </c>
      <c r="I33" s="6">
        <v>10907.568160000001</v>
      </c>
      <c r="J33" s="6">
        <v>38553.336490000002</v>
      </c>
      <c r="K33" s="6">
        <v>78601.693140000003</v>
      </c>
      <c r="L33" s="6">
        <v>6698.5737399999998</v>
      </c>
      <c r="M33" s="4">
        <v>4.7</v>
      </c>
      <c r="N33" s="5">
        <v>0.84</v>
      </c>
      <c r="O33" s="3">
        <v>2.97</v>
      </c>
      <c r="P33" s="3">
        <v>6.06</v>
      </c>
      <c r="Q33" s="5">
        <v>0.52</v>
      </c>
    </row>
    <row r="34" spans="1:17" ht="14.5" x14ac:dyDescent="0.25">
      <c r="A34" s="3" t="s">
        <v>74</v>
      </c>
      <c r="B34" s="3" t="s">
        <v>75</v>
      </c>
      <c r="C34" s="6">
        <f t="shared" si="0"/>
        <v>2.4640028072429798</v>
      </c>
      <c r="D34" s="10" t="s">
        <v>140</v>
      </c>
      <c r="E34" s="11">
        <f t="shared" si="1"/>
        <v>0.35764961379181182</v>
      </c>
      <c r="F34" s="11">
        <f t="shared" si="2"/>
        <v>-4.3456543682496504E-2</v>
      </c>
      <c r="G34" s="6">
        <f t="shared" si="3"/>
        <v>0.16095784133133134</v>
      </c>
      <c r="H34" s="6">
        <v>96213.033049999998</v>
      </c>
      <c r="I34" s="6">
        <v>104955.10503000001</v>
      </c>
      <c r="J34" s="6">
        <v>94783.872260000004</v>
      </c>
      <c r="K34" s="6">
        <v>21980.06842</v>
      </c>
      <c r="L34" s="6">
        <v>10399.520829999999</v>
      </c>
      <c r="M34" s="3">
        <v>6.98</v>
      </c>
      <c r="N34" s="3">
        <v>7.62</v>
      </c>
      <c r="O34" s="3">
        <v>6.88</v>
      </c>
      <c r="P34" s="4">
        <v>1.6</v>
      </c>
      <c r="Q34" s="5">
        <v>0.75</v>
      </c>
    </row>
    <row r="35" spans="1:17" ht="14.5" x14ac:dyDescent="0.25">
      <c r="A35" s="3" t="s">
        <v>76</v>
      </c>
      <c r="B35" s="3" t="s">
        <v>77</v>
      </c>
      <c r="C35" s="6">
        <f t="shared" si="0"/>
        <v>3.1160060467636717</v>
      </c>
      <c r="D35" s="10" t="s">
        <v>141</v>
      </c>
      <c r="E35" s="11">
        <f t="shared" si="1"/>
        <v>0.66937627884883699</v>
      </c>
      <c r="F35" s="11">
        <f t="shared" si="2"/>
        <v>0.3788113075079349</v>
      </c>
      <c r="G35" s="6">
        <f t="shared" si="3"/>
        <v>2.5099241974482713</v>
      </c>
      <c r="H35" s="6">
        <v>29985.880010000001</v>
      </c>
      <c r="I35" s="6">
        <v>13509.382680000001</v>
      </c>
      <c r="J35" s="6">
        <v>48993.831429999998</v>
      </c>
      <c r="K35" s="6">
        <v>91122.747510000001</v>
      </c>
      <c r="L35" s="6">
        <v>18047.06479</v>
      </c>
      <c r="M35" s="3">
        <v>2.27</v>
      </c>
      <c r="N35" s="3">
        <v>1.02</v>
      </c>
      <c r="O35" s="3">
        <v>3.71</v>
      </c>
      <c r="P35" s="4">
        <v>6.9</v>
      </c>
      <c r="Q35" s="3">
        <v>1.37</v>
      </c>
    </row>
    <row r="36" spans="1:17" ht="14.5" x14ac:dyDescent="0.25">
      <c r="A36" s="3" t="s">
        <v>78</v>
      </c>
      <c r="B36" s="3" t="s">
        <v>79</v>
      </c>
      <c r="C36" s="6">
        <f t="shared" si="0"/>
        <v>4.7687529522248067</v>
      </c>
      <c r="D36" s="10" t="s">
        <v>142</v>
      </c>
      <c r="E36" s="11">
        <f t="shared" si="1"/>
        <v>-0.84192312922294321</v>
      </c>
      <c r="F36" s="11">
        <f t="shared" si="2"/>
        <v>-5.0041241317333895E-2</v>
      </c>
      <c r="G36" s="6">
        <f t="shared" si="3"/>
        <v>2.4922872739898172</v>
      </c>
      <c r="H36" s="6">
        <v>28587.77202</v>
      </c>
      <c r="I36" s="6">
        <v>31599.624029999999</v>
      </c>
      <c r="J36" s="6">
        <v>44076.864410000002</v>
      </c>
      <c r="K36" s="6">
        <v>11856.10369</v>
      </c>
      <c r="L36" s="6">
        <v>138148.17754</v>
      </c>
      <c r="M36" s="3">
        <v>2.0699999999999998</v>
      </c>
      <c r="N36" s="3">
        <v>2.29</v>
      </c>
      <c r="O36" s="3">
        <v>3.19</v>
      </c>
      <c r="P36" s="5">
        <v>0.86</v>
      </c>
      <c r="Q36" s="3">
        <v>9.99</v>
      </c>
    </row>
    <row r="37" spans="1:17" ht="14.5" x14ac:dyDescent="0.25">
      <c r="A37" s="3" t="s">
        <v>80</v>
      </c>
      <c r="B37" s="3" t="s">
        <v>81</v>
      </c>
      <c r="C37" s="6">
        <f t="shared" si="0"/>
        <v>1.6299707034226656</v>
      </c>
      <c r="D37" s="10" t="s">
        <v>143</v>
      </c>
      <c r="E37" s="11">
        <f t="shared" si="1"/>
        <v>-3.302066936423674E-3</v>
      </c>
      <c r="F37" s="11">
        <f t="shared" si="2"/>
        <v>-1.6056331112250567E-2</v>
      </c>
      <c r="G37" s="6">
        <f t="shared" si="3"/>
        <v>1.0776135211009417</v>
      </c>
      <c r="H37" s="6">
        <v>37564.698100000001</v>
      </c>
      <c r="I37" s="6">
        <v>38790.685420000002</v>
      </c>
      <c r="J37" s="6">
        <v>97325.048160000006</v>
      </c>
      <c r="K37" s="6">
        <v>41004.947180000003</v>
      </c>
      <c r="L37" s="6">
        <v>41276.646509999999</v>
      </c>
      <c r="M37" s="3">
        <v>2.83</v>
      </c>
      <c r="N37" s="3">
        <v>2.92</v>
      </c>
      <c r="O37" s="3">
        <v>7.33</v>
      </c>
      <c r="P37" s="3">
        <v>3.09</v>
      </c>
      <c r="Q37" s="3">
        <v>3.11</v>
      </c>
    </row>
    <row r="38" spans="1:17" ht="14.5" x14ac:dyDescent="0.25">
      <c r="A38" s="3" t="s">
        <v>82</v>
      </c>
      <c r="B38" s="3" t="s">
        <v>83</v>
      </c>
      <c r="C38" s="6">
        <f t="shared" si="0"/>
        <v>5.099838195566873</v>
      </c>
      <c r="D38" s="10" t="s">
        <v>144</v>
      </c>
      <c r="E38" s="11">
        <f t="shared" si="1"/>
        <v>0.67030796176719132</v>
      </c>
      <c r="F38" s="11">
        <f t="shared" si="2"/>
        <v>0.68750771718270165</v>
      </c>
      <c r="G38" s="6">
        <f t="shared" si="3"/>
        <v>0.44130778763402295</v>
      </c>
      <c r="H38" s="6">
        <v>137310.32305000001</v>
      </c>
      <c r="I38" s="6">
        <v>25427.093379999998</v>
      </c>
      <c r="J38" s="6">
        <v>45992.577929999999</v>
      </c>
      <c r="K38" s="6">
        <v>59978.494980000003</v>
      </c>
      <c r="L38" s="6">
        <v>11838.79423</v>
      </c>
      <c r="M38" s="3">
        <v>10.38</v>
      </c>
      <c r="N38" s="3">
        <v>1.92</v>
      </c>
      <c r="O38" s="3">
        <v>3.48</v>
      </c>
      <c r="P38" s="3">
        <v>4.54</v>
      </c>
      <c r="Q38" s="6">
        <v>0.9</v>
      </c>
    </row>
    <row r="39" spans="1:17" ht="14.5" x14ac:dyDescent="0.25">
      <c r="A39" s="3" t="s">
        <v>84</v>
      </c>
      <c r="B39" s="3" t="s">
        <v>85</v>
      </c>
      <c r="C39" s="6">
        <f t="shared" si="0"/>
        <v>3.2195708295971062</v>
      </c>
      <c r="D39" s="10" t="s">
        <v>145</v>
      </c>
      <c r="E39" s="11">
        <f t="shared" si="1"/>
        <v>0.64022779631100057</v>
      </c>
      <c r="F39" s="11">
        <f t="shared" si="2"/>
        <v>0.39551669783104987</v>
      </c>
      <c r="G39" s="6">
        <f t="shared" si="3"/>
        <v>1.570504915263025</v>
      </c>
      <c r="H39" s="6">
        <v>96914.892070000002</v>
      </c>
      <c r="I39" s="6">
        <v>41979.744189999998</v>
      </c>
      <c r="J39" s="6">
        <v>110893.45882</v>
      </c>
      <c r="K39" s="6">
        <v>178895.30648</v>
      </c>
      <c r="L39" s="6">
        <v>39239.402470000001</v>
      </c>
      <c r="M39" s="3">
        <v>5.86</v>
      </c>
      <c r="N39" s="3">
        <v>2.54</v>
      </c>
      <c r="O39" s="4">
        <v>6.7</v>
      </c>
      <c r="P39" s="3">
        <v>10.81</v>
      </c>
      <c r="Q39" s="3">
        <v>2.37</v>
      </c>
    </row>
    <row r="40" spans="1:17" x14ac:dyDescent="0.25">
      <c r="A40" s="3" t="s">
        <v>86</v>
      </c>
      <c r="B40" s="3" t="s">
        <v>87</v>
      </c>
      <c r="C40" s="6">
        <f t="shared" si="0"/>
        <v>5.6414991534904804</v>
      </c>
      <c r="D40" s="9" t="s">
        <v>146</v>
      </c>
      <c r="E40" s="11">
        <f t="shared" si="1"/>
        <v>7.7787978871375493E-2</v>
      </c>
      <c r="F40" s="11">
        <f t="shared" si="2"/>
        <v>0.19791591765935768</v>
      </c>
      <c r="G40" s="6">
        <f t="shared" si="3"/>
        <v>1.7822493734558829</v>
      </c>
      <c r="H40" s="6">
        <v>80701.017259999993</v>
      </c>
      <c r="I40" s="6">
        <v>54034.67841</v>
      </c>
      <c r="J40" s="6">
        <v>66448.349040000001</v>
      </c>
      <c r="K40" s="6">
        <v>129406.01976</v>
      </c>
      <c r="L40" s="6">
        <v>110726.58943000001</v>
      </c>
      <c r="M40" s="3">
        <v>4.92</v>
      </c>
      <c r="N40" s="3">
        <v>3.29</v>
      </c>
      <c r="O40" s="3">
        <v>4.05</v>
      </c>
      <c r="P40" s="3">
        <v>7.88</v>
      </c>
      <c r="Q40" s="3">
        <v>6.75</v>
      </c>
    </row>
    <row r="41" spans="1:17" ht="14.5" x14ac:dyDescent="0.25">
      <c r="A41" s="3" t="s">
        <v>88</v>
      </c>
      <c r="B41" s="3" t="s">
        <v>89</v>
      </c>
      <c r="C41" s="6">
        <f t="shared" si="0"/>
        <v>3.464007931702362</v>
      </c>
      <c r="D41" s="10" t="s">
        <v>147</v>
      </c>
      <c r="E41" s="11">
        <f t="shared" si="1"/>
        <v>0.59030667820591454</v>
      </c>
      <c r="F41" s="11">
        <f t="shared" si="2"/>
        <v>-1.0528091790646284E-2</v>
      </c>
      <c r="G41" s="6">
        <f t="shared" si="3"/>
        <v>1.7819732852529506</v>
      </c>
      <c r="H41" s="6">
        <v>78267.516409999997</v>
      </c>
      <c r="I41" s="6">
        <v>79933.06667</v>
      </c>
      <c r="J41" s="6">
        <v>127052.19056</v>
      </c>
      <c r="K41" s="6">
        <v>224161.05184999999</v>
      </c>
      <c r="L41" s="6">
        <v>57748.160909999999</v>
      </c>
      <c r="M41" s="4">
        <v>3.5</v>
      </c>
      <c r="N41" s="3">
        <v>3.57</v>
      </c>
      <c r="O41" s="3">
        <v>5.68</v>
      </c>
      <c r="P41" s="3">
        <v>10.01</v>
      </c>
      <c r="Q41" s="3">
        <v>2.58</v>
      </c>
    </row>
    <row r="42" spans="1:17" ht="14.5" x14ac:dyDescent="0.25">
      <c r="A42" s="3" t="s">
        <v>90</v>
      </c>
      <c r="B42" s="3" t="s">
        <v>91</v>
      </c>
      <c r="C42" s="6">
        <f t="shared" si="0"/>
        <v>5.0622961158582767</v>
      </c>
      <c r="D42" s="10" t="s">
        <v>148</v>
      </c>
      <c r="E42" s="11">
        <f t="shared" si="1"/>
        <v>-0.73189065140697984</v>
      </c>
      <c r="F42" s="11">
        <f t="shared" si="2"/>
        <v>-0.7187424900434769</v>
      </c>
      <c r="G42" s="6">
        <f t="shared" si="3"/>
        <v>0.93593777394006727</v>
      </c>
      <c r="H42" s="6">
        <v>64739.154519999996</v>
      </c>
      <c r="I42" s="6">
        <v>395615.87407999998</v>
      </c>
      <c r="J42" s="6">
        <v>176050.28803</v>
      </c>
      <c r="K42" s="6">
        <v>57759.287700000001</v>
      </c>
      <c r="L42" s="6">
        <v>373104.37299</v>
      </c>
      <c r="M42" s="3">
        <v>2.65</v>
      </c>
      <c r="N42" s="3">
        <v>16.190000000000001</v>
      </c>
      <c r="O42" s="4">
        <v>7.2</v>
      </c>
      <c r="P42" s="3">
        <v>2.36</v>
      </c>
      <c r="Q42" s="3">
        <v>15.26</v>
      </c>
    </row>
    <row r="43" spans="1:17" x14ac:dyDescent="0.25">
      <c r="A43" s="3" t="s">
        <v>92</v>
      </c>
      <c r="B43" s="3" t="s">
        <v>93</v>
      </c>
      <c r="C43" s="6">
        <f t="shared" si="0"/>
        <v>5.4053757709134871</v>
      </c>
      <c r="D43" s="9" t="s">
        <v>149</v>
      </c>
      <c r="E43" s="11">
        <f t="shared" si="1"/>
        <v>0.82353613368888978</v>
      </c>
      <c r="F43" s="11">
        <f t="shared" si="2"/>
        <v>0.5764619689329884</v>
      </c>
      <c r="G43" s="6">
        <f t="shared" si="3"/>
        <v>1.4043795043358429</v>
      </c>
      <c r="H43" s="6">
        <v>120693.81713</v>
      </c>
      <c r="I43" s="6">
        <v>32426.04178</v>
      </c>
      <c r="J43" s="6">
        <v>68109.649739999993</v>
      </c>
      <c r="K43" s="6">
        <v>196065.13857000001</v>
      </c>
      <c r="L43" s="6">
        <v>18973.252990000001</v>
      </c>
      <c r="M43" s="3">
        <v>8.25</v>
      </c>
      <c r="N43" s="3">
        <v>2.2200000000000002</v>
      </c>
      <c r="O43" s="3">
        <v>4.6500000000000004</v>
      </c>
      <c r="P43" s="4">
        <v>13.4</v>
      </c>
      <c r="Q43" s="4">
        <v>1.3</v>
      </c>
    </row>
    <row r="44" spans="1:17" ht="14.5" x14ac:dyDescent="0.25">
      <c r="A44" s="3" t="s">
        <v>94</v>
      </c>
      <c r="B44" s="3" t="s">
        <v>95</v>
      </c>
      <c r="C44" s="6">
        <f t="shared" si="0"/>
        <v>2.616190717720273</v>
      </c>
      <c r="D44" s="10" t="s">
        <v>150</v>
      </c>
      <c r="E44" s="11">
        <f t="shared" si="1"/>
        <v>0.70845787495940871</v>
      </c>
      <c r="F44" s="11">
        <f t="shared" si="2"/>
        <v>-8.4404199666374261E-2</v>
      </c>
      <c r="G44" s="6">
        <f t="shared" si="3"/>
        <v>0.69742720201678021</v>
      </c>
      <c r="H44" s="6">
        <v>90201.941529999996</v>
      </c>
      <c r="I44" s="6">
        <v>106832.47365</v>
      </c>
      <c r="J44" s="6">
        <v>127839.14177</v>
      </c>
      <c r="K44" s="6">
        <v>117385.71533000001</v>
      </c>
      <c r="L44" s="6">
        <v>20031.44555</v>
      </c>
      <c r="M44" s="4">
        <v>5.4</v>
      </c>
      <c r="N44" s="4">
        <v>6.4</v>
      </c>
      <c r="O44" s="3">
        <v>7.65</v>
      </c>
      <c r="P44" s="3">
        <v>7.03</v>
      </c>
      <c r="Q44" s="4">
        <v>1.2</v>
      </c>
    </row>
    <row r="45" spans="1:17" x14ac:dyDescent="0.25">
      <c r="A45" s="3" t="s">
        <v>96</v>
      </c>
      <c r="B45" s="3" t="s">
        <v>97</v>
      </c>
      <c r="C45" s="6">
        <f t="shared" si="0"/>
        <v>3.6626233319068748</v>
      </c>
      <c r="D45" s="9" t="s">
        <v>151</v>
      </c>
      <c r="E45" s="11">
        <f t="shared" si="1"/>
        <v>0.47658674158117198</v>
      </c>
      <c r="F45" s="11">
        <f t="shared" si="2"/>
        <v>0.24078335371197698</v>
      </c>
      <c r="G45" s="6">
        <f t="shared" si="3"/>
        <v>0.95354371758526346</v>
      </c>
      <c r="H45" s="6">
        <v>52254.612099999998</v>
      </c>
      <c r="I45" s="6">
        <v>31973.810119999998</v>
      </c>
      <c r="J45" s="6">
        <v>44925.150679999999</v>
      </c>
      <c r="K45" s="6">
        <v>59296.388559999999</v>
      </c>
      <c r="L45" s="6">
        <v>21019.094290000001</v>
      </c>
      <c r="M45" s="3">
        <v>4.83</v>
      </c>
      <c r="N45" s="3">
        <v>2.96</v>
      </c>
      <c r="O45" s="3">
        <v>4.1500000000000004</v>
      </c>
      <c r="P45" s="3">
        <v>5.48</v>
      </c>
      <c r="Q45" s="3">
        <v>1.94</v>
      </c>
    </row>
    <row r="46" spans="1:17" x14ac:dyDescent="0.25">
      <c r="A46" s="3" t="s">
        <v>98</v>
      </c>
      <c r="B46" s="3" t="s">
        <v>99</v>
      </c>
      <c r="C46" s="6">
        <f t="shared" si="0"/>
        <v>3.025482147111592</v>
      </c>
      <c r="D46" s="9" t="s">
        <v>152</v>
      </c>
      <c r="E46" s="11">
        <f t="shared" si="1"/>
        <v>-1.3390648328413296E-3</v>
      </c>
      <c r="F46" s="11">
        <f t="shared" si="2"/>
        <v>0.34474653871085836</v>
      </c>
      <c r="G46" s="6">
        <f t="shared" si="3"/>
        <v>0.27940132612414909</v>
      </c>
      <c r="H46" s="6">
        <v>151520.93719999999</v>
      </c>
      <c r="I46" s="6">
        <v>73831.473589999994</v>
      </c>
      <c r="J46" s="6">
        <v>95295.942660000001</v>
      </c>
      <c r="K46" s="6">
        <v>31439.72493</v>
      </c>
      <c r="L46" s="6">
        <v>31524.037489999999</v>
      </c>
      <c r="M46" s="3">
        <v>9.61</v>
      </c>
      <c r="N46" s="3">
        <v>4.68</v>
      </c>
      <c r="O46" s="3">
        <v>6.04</v>
      </c>
      <c r="P46" s="3">
        <v>1.99</v>
      </c>
      <c r="Q46" s="4">
        <v>2</v>
      </c>
    </row>
    <row r="47" spans="1:17" ht="14.5" x14ac:dyDescent="0.25">
      <c r="A47" s="3" t="s">
        <v>100</v>
      </c>
      <c r="B47" s="3" t="s">
        <v>101</v>
      </c>
      <c r="C47" s="6">
        <f t="shared" si="0"/>
        <v>2.6810049056443144</v>
      </c>
      <c r="D47" s="10" t="s">
        <v>153</v>
      </c>
      <c r="E47" s="11">
        <f t="shared" si="1"/>
        <v>0.72184171547453035</v>
      </c>
      <c r="F47" s="11">
        <f t="shared" si="2"/>
        <v>0.64690051797896875</v>
      </c>
      <c r="G47" s="6">
        <f t="shared" si="3"/>
        <v>1.9307506151448288</v>
      </c>
      <c r="H47" s="6">
        <v>66662.519990000001</v>
      </c>
      <c r="I47" s="6">
        <v>14292.60664</v>
      </c>
      <c r="J47" s="6">
        <v>88496.401729999998</v>
      </c>
      <c r="K47" s="6">
        <v>134565.51196</v>
      </c>
      <c r="L47" s="6">
        <v>21738.648580000001</v>
      </c>
      <c r="M47" s="3">
        <v>4.4800000000000004</v>
      </c>
      <c r="N47" s="5">
        <v>0.96</v>
      </c>
      <c r="O47" s="3">
        <v>5.95</v>
      </c>
      <c r="P47" s="3">
        <v>9.0399999999999991</v>
      </c>
      <c r="Q47" s="3">
        <v>1.46</v>
      </c>
    </row>
    <row r="48" spans="1:17" ht="14.5" x14ac:dyDescent="0.25">
      <c r="A48" s="3" t="s">
        <v>102</v>
      </c>
      <c r="B48" s="3" t="s">
        <v>103</v>
      </c>
      <c r="C48" s="6">
        <f t="shared" si="0"/>
        <v>4.1536503934534732</v>
      </c>
      <c r="D48" s="10" t="s">
        <v>154</v>
      </c>
      <c r="E48" s="11">
        <f t="shared" si="1"/>
        <v>-2.5344256892633608E-2</v>
      </c>
      <c r="F48" s="11">
        <f t="shared" si="2"/>
        <v>-1.0557174551105492E-2</v>
      </c>
      <c r="G48" s="6">
        <f t="shared" si="3"/>
        <v>0.81251057986604447</v>
      </c>
      <c r="H48" s="6">
        <v>54077.405760000001</v>
      </c>
      <c r="I48" s="6">
        <v>55231.397879999997</v>
      </c>
      <c r="J48" s="6">
        <v>47698.613100000002</v>
      </c>
      <c r="K48" s="6">
        <v>43281.810210000003</v>
      </c>
      <c r="L48" s="6">
        <v>45532.749219999998</v>
      </c>
      <c r="M48" s="3">
        <v>4.55</v>
      </c>
      <c r="N48" s="3">
        <v>4.6500000000000004</v>
      </c>
      <c r="O48" s="3">
        <v>4.0199999999999996</v>
      </c>
      <c r="P48" s="3">
        <v>3.64</v>
      </c>
      <c r="Q48" s="3">
        <v>3.83</v>
      </c>
    </row>
    <row r="49" spans="1:17" x14ac:dyDescent="0.25">
      <c r="A49" s="3" t="s">
        <v>104</v>
      </c>
      <c r="B49" s="3" t="s">
        <v>105</v>
      </c>
      <c r="C49" s="6">
        <f t="shared" si="0"/>
        <v>4.8690523870578524</v>
      </c>
      <c r="D49" s="9" t="s">
        <v>155</v>
      </c>
      <c r="E49" s="11">
        <f t="shared" si="1"/>
        <v>-1.2318852251487848E-2</v>
      </c>
      <c r="F49" s="11">
        <f t="shared" si="2"/>
        <v>-8.028228186185855E-3</v>
      </c>
      <c r="G49" s="6">
        <f t="shared" si="3"/>
        <v>0.9946650098527704</v>
      </c>
      <c r="H49" s="6">
        <v>51256.953260000002</v>
      </c>
      <c r="I49" s="6">
        <v>52086.619039999998</v>
      </c>
      <c r="J49" s="6">
        <v>42335.919040000001</v>
      </c>
      <c r="K49" s="6">
        <v>50762.976499999997</v>
      </c>
      <c r="L49" s="6">
        <v>52029.258860000002</v>
      </c>
      <c r="M49" s="3">
        <v>4.76</v>
      </c>
      <c r="N49" s="3">
        <v>4.83</v>
      </c>
      <c r="O49" s="3">
        <v>3.93</v>
      </c>
      <c r="P49" s="3">
        <v>4.71</v>
      </c>
      <c r="Q49" s="3">
        <v>4.83</v>
      </c>
    </row>
    <row r="50" spans="1:17" x14ac:dyDescent="0.25">
      <c r="A50" s="3" t="s">
        <v>106</v>
      </c>
      <c r="B50" s="3" t="s">
        <v>107</v>
      </c>
      <c r="C50" s="6">
        <f t="shared" si="0"/>
        <v>2.6877381003895149</v>
      </c>
      <c r="D50" s="9" t="s">
        <v>156</v>
      </c>
      <c r="E50" s="11">
        <f t="shared" si="1"/>
        <v>-0.70883150802516581</v>
      </c>
      <c r="F50" s="11">
        <f t="shared" si="2"/>
        <v>-0.41183322145881329</v>
      </c>
      <c r="G50" s="6">
        <f t="shared" si="3"/>
        <v>1.0980458562260285</v>
      </c>
      <c r="H50" s="6">
        <v>40743.64198</v>
      </c>
      <c r="I50" s="6">
        <v>97800.877930000002</v>
      </c>
      <c r="J50" s="6">
        <v>108147.72312</v>
      </c>
      <c r="K50" s="6">
        <v>22147.47453</v>
      </c>
      <c r="L50" s="6">
        <v>129980.76145999999</v>
      </c>
      <c r="M50" s="3">
        <v>2.67</v>
      </c>
      <c r="N50" s="4">
        <v>6.4</v>
      </c>
      <c r="O50" s="3">
        <v>7.08</v>
      </c>
      <c r="P50" s="3">
        <v>1.45</v>
      </c>
      <c r="Q50" s="3">
        <v>8.51</v>
      </c>
    </row>
  </sheetData>
  <pageMargins left="0.75" right="0.75" top="1" bottom="1" header="0.5" footer="0.5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9"/>
  <sheetViews>
    <sheetView workbookViewId="0">
      <selection activeCell="C10" sqref="C10"/>
    </sheetView>
  </sheetViews>
  <sheetFormatPr defaultRowHeight="12.5" x14ac:dyDescent="0.25"/>
  <cols>
    <col min="2" max="13" width="16.1796875" customWidth="1"/>
  </cols>
  <sheetData>
    <row r="1" spans="1:13" x14ac:dyDescent="0.25">
      <c r="B1" t="s">
        <v>109</v>
      </c>
      <c r="C1" t="s">
        <v>117</v>
      </c>
      <c r="D1" t="s">
        <v>118</v>
      </c>
      <c r="E1" t="s">
        <v>119</v>
      </c>
      <c r="F1" t="s">
        <v>120</v>
      </c>
      <c r="G1" t="s">
        <v>121</v>
      </c>
      <c r="H1" t="s">
        <v>122</v>
      </c>
      <c r="I1" t="s">
        <v>123</v>
      </c>
      <c r="J1" t="s">
        <v>124</v>
      </c>
      <c r="K1" t="s">
        <v>125</v>
      </c>
      <c r="L1" t="s">
        <v>126</v>
      </c>
      <c r="M1" t="s">
        <v>127</v>
      </c>
    </row>
    <row r="2" spans="1:13" ht="28.4" customHeight="1" x14ac:dyDescent="0.25">
      <c r="A2" t="s">
        <v>108</v>
      </c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ht="28.4" customHeight="1" x14ac:dyDescent="0.25">
      <c r="A3" t="s">
        <v>110</v>
      </c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</row>
    <row r="4" spans="1:13" ht="28.4" customHeight="1" x14ac:dyDescent="0.25">
      <c r="A4" t="s">
        <v>111</v>
      </c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</row>
    <row r="5" spans="1:13" ht="28.4" customHeight="1" x14ac:dyDescent="0.25">
      <c r="A5" t="s">
        <v>112</v>
      </c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</row>
    <row r="6" spans="1:13" x14ac:dyDescent="0.25">
      <c r="A6" t="s">
        <v>113</v>
      </c>
    </row>
    <row r="7" spans="1:13" x14ac:dyDescent="0.25">
      <c r="A7" t="s">
        <v>114</v>
      </c>
    </row>
    <row r="8" spans="1:13" x14ac:dyDescent="0.25">
      <c r="A8" t="s">
        <v>115</v>
      </c>
    </row>
    <row r="9" spans="1:13" x14ac:dyDescent="0.25">
      <c r="A9" t="s">
        <v>116</v>
      </c>
    </row>
  </sheetData>
  <pageMargins left="0.75" right="0.75" top="1" bottom="1" header="0.5" footer="0.5"/>
  <pageSetup orientation="portrait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8FE4A7-B5F2-462F-B4E3-931688585283}">
  <sheetPr>
    <pageSetUpPr fitToPage="1"/>
  </sheetPr>
  <dimension ref="A1:O35"/>
  <sheetViews>
    <sheetView tabSelected="1" zoomScale="90" zoomScaleNormal="90" workbookViewId="0">
      <selection activeCell="B12" sqref="B12"/>
    </sheetView>
  </sheetViews>
  <sheetFormatPr defaultColWidth="8.81640625" defaultRowHeight="14.5" x14ac:dyDescent="0.35"/>
  <cols>
    <col min="1" max="2" width="34.453125" style="16" customWidth="1"/>
    <col min="3" max="3" width="22" style="14" customWidth="1"/>
    <col min="4" max="4" width="14.81640625" style="16" customWidth="1"/>
    <col min="5" max="5" width="13.1796875" style="14" customWidth="1"/>
    <col min="6" max="6" width="18.36328125" style="14" customWidth="1"/>
    <col min="7" max="7" width="29.1796875" style="14" customWidth="1"/>
    <col min="8" max="8" width="21.08984375" style="16" customWidth="1"/>
    <col min="9" max="16384" width="8.81640625" style="16"/>
  </cols>
  <sheetData>
    <row r="1" spans="1:15" ht="15" thickBot="1" x14ac:dyDescent="0.4">
      <c r="A1" s="12" t="s">
        <v>157</v>
      </c>
      <c r="B1" s="13">
        <v>10</v>
      </c>
      <c r="D1" s="15" t="s">
        <v>158</v>
      </c>
    </row>
    <row r="2" spans="1:15" x14ac:dyDescent="0.35">
      <c r="A2" s="17" t="s">
        <v>159</v>
      </c>
      <c r="B2" s="18">
        <v>10</v>
      </c>
      <c r="D2" s="19" t="s">
        <v>160</v>
      </c>
      <c r="E2" s="20" t="s">
        <v>161</v>
      </c>
      <c r="F2" s="20" t="s">
        <v>162</v>
      </c>
      <c r="G2" s="20" t="s">
        <v>163</v>
      </c>
      <c r="H2" s="20" t="s">
        <v>164</v>
      </c>
      <c r="I2" s="20" t="s">
        <v>165</v>
      </c>
      <c r="J2" s="20" t="s">
        <v>166</v>
      </c>
      <c r="K2" s="20" t="s">
        <v>167</v>
      </c>
      <c r="L2" s="20" t="s">
        <v>168</v>
      </c>
      <c r="M2" s="20" t="s">
        <v>169</v>
      </c>
      <c r="N2" s="20" t="s">
        <v>170</v>
      </c>
      <c r="O2" s="21" t="s">
        <v>171</v>
      </c>
    </row>
    <row r="3" spans="1:15" ht="15" thickBot="1" x14ac:dyDescent="0.4">
      <c r="A3" s="17" t="s">
        <v>172</v>
      </c>
      <c r="B3" s="18">
        <v>16</v>
      </c>
      <c r="D3" s="22" t="s">
        <v>173</v>
      </c>
      <c r="E3" s="23" t="s">
        <v>174</v>
      </c>
      <c r="F3" s="23" t="s">
        <v>175</v>
      </c>
      <c r="G3" s="23" t="s">
        <v>176</v>
      </c>
      <c r="H3" s="23" t="s">
        <v>177</v>
      </c>
      <c r="I3" s="23" t="s">
        <v>178</v>
      </c>
      <c r="J3" s="23" t="s">
        <v>179</v>
      </c>
      <c r="K3" s="23" t="s">
        <v>180</v>
      </c>
      <c r="L3" s="23" t="s">
        <v>181</v>
      </c>
      <c r="M3" s="23" t="s">
        <v>182</v>
      </c>
      <c r="N3" s="23" t="s">
        <v>183</v>
      </c>
      <c r="O3" s="24" t="s">
        <v>184</v>
      </c>
    </row>
    <row r="4" spans="1:15" x14ac:dyDescent="0.35">
      <c r="A4" s="17" t="s">
        <v>185</v>
      </c>
      <c r="B4" s="25">
        <v>1100</v>
      </c>
      <c r="D4" s="19" t="s">
        <v>160</v>
      </c>
      <c r="E4" s="20" t="s">
        <v>161</v>
      </c>
      <c r="F4" s="20" t="s">
        <v>162</v>
      </c>
      <c r="G4" s="20" t="s">
        <v>163</v>
      </c>
      <c r="H4" s="20" t="s">
        <v>164</v>
      </c>
      <c r="I4" s="20" t="s">
        <v>165</v>
      </c>
      <c r="J4" s="20" t="s">
        <v>166</v>
      </c>
      <c r="K4" s="20" t="s">
        <v>167</v>
      </c>
      <c r="L4" s="20" t="s">
        <v>168</v>
      </c>
      <c r="M4" s="20" t="s">
        <v>169</v>
      </c>
      <c r="N4" s="20" t="s">
        <v>170</v>
      </c>
      <c r="O4" s="21" t="s">
        <v>171</v>
      </c>
    </row>
    <row r="5" spans="1:15" ht="15" thickBot="1" x14ac:dyDescent="0.4">
      <c r="A5" s="26" t="s">
        <v>186</v>
      </c>
      <c r="B5" s="27">
        <v>50</v>
      </c>
      <c r="D5" s="22" t="s">
        <v>173</v>
      </c>
      <c r="E5" s="23" t="s">
        <v>174</v>
      </c>
      <c r="F5" s="23" t="s">
        <v>175</v>
      </c>
      <c r="G5" s="23" t="s">
        <v>176</v>
      </c>
      <c r="H5" s="23" t="s">
        <v>177</v>
      </c>
      <c r="I5" s="23" t="s">
        <v>178</v>
      </c>
      <c r="J5" s="23" t="s">
        <v>179</v>
      </c>
      <c r="K5" s="23" t="s">
        <v>180</v>
      </c>
      <c r="L5" s="23" t="s">
        <v>181</v>
      </c>
      <c r="M5" s="23" t="s">
        <v>182</v>
      </c>
      <c r="N5" s="23" t="s">
        <v>183</v>
      </c>
      <c r="O5" s="24" t="s">
        <v>184</v>
      </c>
    </row>
    <row r="6" spans="1:15" x14ac:dyDescent="0.35">
      <c r="D6" s="19" t="s">
        <v>160</v>
      </c>
      <c r="E6" s="20" t="s">
        <v>161</v>
      </c>
      <c r="F6" s="20" t="s">
        <v>162</v>
      </c>
      <c r="G6" s="20" t="s">
        <v>163</v>
      </c>
      <c r="H6" s="20" t="s">
        <v>164</v>
      </c>
      <c r="I6" s="20" t="s">
        <v>165</v>
      </c>
      <c r="J6" s="20" t="s">
        <v>166</v>
      </c>
      <c r="K6" s="20" t="s">
        <v>167</v>
      </c>
      <c r="L6" s="20" t="s">
        <v>168</v>
      </c>
      <c r="M6" s="20" t="s">
        <v>169</v>
      </c>
      <c r="N6" s="20" t="s">
        <v>170</v>
      </c>
      <c r="O6" s="21" t="s">
        <v>171</v>
      </c>
    </row>
    <row r="7" spans="1:15" ht="15" thickBot="1" x14ac:dyDescent="0.4">
      <c r="D7" s="22" t="s">
        <v>173</v>
      </c>
      <c r="E7" s="23" t="s">
        <v>174</v>
      </c>
      <c r="F7" s="23" t="s">
        <v>175</v>
      </c>
      <c r="G7" s="23" t="s">
        <v>176</v>
      </c>
      <c r="H7" s="23" t="s">
        <v>177</v>
      </c>
      <c r="I7" s="23" t="s">
        <v>178</v>
      </c>
      <c r="J7" s="23" t="s">
        <v>179</v>
      </c>
      <c r="K7" s="23" t="s">
        <v>180</v>
      </c>
      <c r="L7" s="23" t="s">
        <v>181</v>
      </c>
      <c r="M7" s="23" t="s">
        <v>182</v>
      </c>
      <c r="N7" s="23" t="s">
        <v>183</v>
      </c>
      <c r="O7" s="24" t="s">
        <v>184</v>
      </c>
    </row>
    <row r="8" spans="1:15" x14ac:dyDescent="0.35">
      <c r="D8" s="28" t="s">
        <v>160</v>
      </c>
      <c r="E8" s="14" t="s">
        <v>161</v>
      </c>
      <c r="F8" s="14" t="s">
        <v>162</v>
      </c>
      <c r="G8" s="14" t="s">
        <v>163</v>
      </c>
      <c r="H8" s="14" t="s">
        <v>164</v>
      </c>
      <c r="I8" s="14" t="s">
        <v>165</v>
      </c>
      <c r="J8" s="14" t="s">
        <v>166</v>
      </c>
      <c r="K8" s="14" t="s">
        <v>167</v>
      </c>
      <c r="L8" s="14" t="s">
        <v>168</v>
      </c>
      <c r="M8" s="14" t="s">
        <v>169</v>
      </c>
      <c r="N8" s="14" t="s">
        <v>170</v>
      </c>
      <c r="O8" s="29" t="s">
        <v>171</v>
      </c>
    </row>
    <row r="9" spans="1:15" ht="15" thickBot="1" x14ac:dyDescent="0.4">
      <c r="D9" s="22" t="s">
        <v>173</v>
      </c>
      <c r="E9" s="23" t="s">
        <v>174</v>
      </c>
      <c r="F9" s="23" t="s">
        <v>175</v>
      </c>
      <c r="G9" s="23" t="s">
        <v>176</v>
      </c>
      <c r="H9" s="23" t="s">
        <v>177</v>
      </c>
      <c r="I9" s="23" t="s">
        <v>178</v>
      </c>
      <c r="J9" s="23" t="s">
        <v>179</v>
      </c>
      <c r="K9" s="23" t="s">
        <v>180</v>
      </c>
      <c r="L9" s="23" t="s">
        <v>181</v>
      </c>
      <c r="M9" s="23" t="s">
        <v>182</v>
      </c>
      <c r="N9" s="23" t="s">
        <v>183</v>
      </c>
      <c r="O9" s="24" t="s">
        <v>184</v>
      </c>
    </row>
    <row r="10" spans="1:15" x14ac:dyDescent="0.35">
      <c r="D10" s="30"/>
    </row>
    <row r="11" spans="1:15" s="14" customFormat="1" x14ac:dyDescent="0.35">
      <c r="A11" s="30" t="s">
        <v>129</v>
      </c>
      <c r="B11" s="30" t="s">
        <v>187</v>
      </c>
      <c r="C11" s="30" t="s">
        <v>188</v>
      </c>
      <c r="D11" s="30" t="s">
        <v>189</v>
      </c>
      <c r="E11" s="30" t="s">
        <v>190</v>
      </c>
      <c r="F11" s="30" t="s">
        <v>191</v>
      </c>
      <c r="G11" s="30" t="s">
        <v>192</v>
      </c>
    </row>
    <row r="12" spans="1:15" ht="99.5" customHeight="1" x14ac:dyDescent="0.35">
      <c r="B12" s="14" t="s">
        <v>193</v>
      </c>
      <c r="C12" s="14" t="s">
        <v>194</v>
      </c>
      <c r="D12" s="30" t="s">
        <v>195</v>
      </c>
      <c r="E12" s="14">
        <v>863.24</v>
      </c>
      <c r="F12" s="14">
        <f>((0.000001)*E12)*1000</f>
        <v>0.8632399999999999</v>
      </c>
      <c r="G12" s="31">
        <f>F12*22</f>
        <v>18.991279999999996</v>
      </c>
    </row>
    <row r="13" spans="1:15" ht="103.5" customHeight="1" x14ac:dyDescent="0.35">
      <c r="B13" s="32" t="s">
        <v>134</v>
      </c>
      <c r="C13" s="32" t="s">
        <v>196</v>
      </c>
      <c r="D13" s="30" t="s">
        <v>161</v>
      </c>
      <c r="E13" s="14">
        <v>1177.6500000000001</v>
      </c>
      <c r="F13" s="14">
        <f>((0.000001)*E13)*1000</f>
        <v>1.1776500000000001</v>
      </c>
      <c r="G13" s="31">
        <f>F13*22</f>
        <v>25.908300000000001</v>
      </c>
    </row>
    <row r="14" spans="1:15" ht="87" customHeight="1" x14ac:dyDescent="0.35">
      <c r="B14" s="14" t="s">
        <v>135</v>
      </c>
      <c r="C14" s="14" t="s">
        <v>197</v>
      </c>
      <c r="D14" s="30" t="s">
        <v>162</v>
      </c>
      <c r="E14" s="14">
        <v>512.65</v>
      </c>
      <c r="F14" s="14">
        <f>((0.000001)*E14)*1000</f>
        <v>0.51264999999999994</v>
      </c>
      <c r="G14" s="31">
        <f>F14*22</f>
        <v>11.278299999999998</v>
      </c>
    </row>
    <row r="15" spans="1:15" ht="183" customHeight="1" x14ac:dyDescent="0.35">
      <c r="B15" s="32" t="s">
        <v>136</v>
      </c>
      <c r="C15" s="32" t="s">
        <v>198</v>
      </c>
      <c r="D15" s="30" t="s">
        <v>163</v>
      </c>
      <c r="E15" s="14">
        <v>1115.3800000000001</v>
      </c>
      <c r="F15" s="14">
        <f>((0.000001)*E15)*1000</f>
        <v>1.11538</v>
      </c>
      <c r="G15" s="31">
        <f>F15*22</f>
        <v>24.538360000000001</v>
      </c>
    </row>
    <row r="16" spans="1:15" ht="112.25" customHeight="1" x14ac:dyDescent="0.35">
      <c r="B16" s="14" t="s">
        <v>199</v>
      </c>
      <c r="C16" s="14" t="s">
        <v>194</v>
      </c>
      <c r="D16" s="30" t="s">
        <v>164</v>
      </c>
      <c r="E16" s="14">
        <v>518.70000000000005</v>
      </c>
      <c r="F16" s="14">
        <f>((0.000001)*E16)*1000</f>
        <v>0.51869999999999994</v>
      </c>
      <c r="G16" s="31">
        <f>F16*22</f>
        <v>11.411399999999999</v>
      </c>
    </row>
    <row r="17" spans="2:7" ht="142.25" customHeight="1" x14ac:dyDescent="0.35">
      <c r="B17" s="14" t="s">
        <v>138</v>
      </c>
      <c r="C17" s="14" t="s">
        <v>200</v>
      </c>
      <c r="D17" s="30" t="s">
        <v>165</v>
      </c>
      <c r="E17" s="14">
        <v>751.03</v>
      </c>
      <c r="F17" s="14">
        <f>((0.000001)*E17)*1000</f>
        <v>0.75102999999999998</v>
      </c>
      <c r="G17" s="31">
        <f>F17*22</f>
        <v>16.522659999999998</v>
      </c>
    </row>
    <row r="18" spans="2:7" ht="112.5" customHeight="1" x14ac:dyDescent="0.35">
      <c r="B18" s="32" t="s">
        <v>139</v>
      </c>
      <c r="C18" s="32" t="s">
        <v>201</v>
      </c>
      <c r="D18" s="30" t="s">
        <v>166</v>
      </c>
      <c r="E18" s="14">
        <v>538.72</v>
      </c>
      <c r="F18" s="14">
        <f>((0.000001)*E18)*1000</f>
        <v>0.53871999999999998</v>
      </c>
      <c r="G18" s="31">
        <f>F18*22</f>
        <v>11.851839999999999</v>
      </c>
    </row>
    <row r="19" spans="2:7" ht="103.25" customHeight="1" x14ac:dyDescent="0.35">
      <c r="B19" s="32" t="s">
        <v>140</v>
      </c>
      <c r="C19" s="32" t="s">
        <v>202</v>
      </c>
      <c r="D19" s="30" t="s">
        <v>167</v>
      </c>
      <c r="E19" s="14">
        <v>610.69000000000005</v>
      </c>
      <c r="F19" s="14">
        <f>((0.000001)*E19)*1000</f>
        <v>0.61068999999999996</v>
      </c>
      <c r="G19" s="31">
        <f>F19*22</f>
        <v>13.435179999999999</v>
      </c>
    </row>
    <row r="20" spans="2:7" ht="132" customHeight="1" x14ac:dyDescent="0.35">
      <c r="B20" s="32" t="s">
        <v>141</v>
      </c>
      <c r="C20" s="32" t="s">
        <v>203</v>
      </c>
      <c r="D20" s="30" t="s">
        <v>168</v>
      </c>
      <c r="E20" s="14">
        <v>724.95</v>
      </c>
      <c r="F20" s="14">
        <f>((0.000001)*E20)*1000</f>
        <v>0.72494999999999998</v>
      </c>
      <c r="G20" s="31">
        <f>F20*22</f>
        <v>15.9489</v>
      </c>
    </row>
    <row r="21" spans="2:7" ht="120" customHeight="1" x14ac:dyDescent="0.35">
      <c r="B21" s="32" t="s">
        <v>142</v>
      </c>
      <c r="C21" s="32" t="s">
        <v>204</v>
      </c>
      <c r="D21" s="30" t="s">
        <v>169</v>
      </c>
      <c r="E21" s="14">
        <v>827.13</v>
      </c>
      <c r="F21" s="14">
        <f>((0.000001)*E21)*1000</f>
        <v>0.82712999999999992</v>
      </c>
      <c r="G21" s="31">
        <f>F21*22</f>
        <v>18.196859999999997</v>
      </c>
    </row>
    <row r="22" spans="2:7" ht="91.5" customHeight="1" x14ac:dyDescent="0.35">
      <c r="B22" s="32" t="s">
        <v>143</v>
      </c>
      <c r="C22" s="32" t="s">
        <v>205</v>
      </c>
      <c r="D22" s="30" t="s">
        <v>170</v>
      </c>
      <c r="E22" s="14">
        <v>350.46</v>
      </c>
      <c r="F22" s="14">
        <f>((0.000001)*E22)*1000</f>
        <v>0.35045999999999999</v>
      </c>
      <c r="G22" s="31">
        <f>F22*22</f>
        <v>7.7101199999999999</v>
      </c>
    </row>
    <row r="23" spans="2:7" ht="102.5" customHeight="1" x14ac:dyDescent="0.35">
      <c r="B23" s="32" t="s">
        <v>144</v>
      </c>
      <c r="C23" s="32" t="s">
        <v>194</v>
      </c>
      <c r="D23" s="30" t="s">
        <v>171</v>
      </c>
      <c r="E23" s="14">
        <v>610.76</v>
      </c>
      <c r="F23" s="14">
        <f>((0.000001)*E23)*1000</f>
        <v>0.61075999999999997</v>
      </c>
      <c r="G23" s="31">
        <f>F23*22</f>
        <v>13.436719999999999</v>
      </c>
    </row>
    <row r="24" spans="2:7" ht="81.5" customHeight="1" x14ac:dyDescent="0.35">
      <c r="B24" s="32" t="s">
        <v>145</v>
      </c>
      <c r="C24" s="32" t="s">
        <v>206</v>
      </c>
      <c r="D24" s="30" t="s">
        <v>173</v>
      </c>
      <c r="E24" s="14">
        <v>446.64</v>
      </c>
      <c r="F24" s="14">
        <f>((0.000001)*E24)*1000</f>
        <v>0.44663999999999998</v>
      </c>
      <c r="G24" s="31">
        <f>F24*22</f>
        <v>9.8260799999999993</v>
      </c>
    </row>
    <row r="25" spans="2:7" ht="106.25" customHeight="1" x14ac:dyDescent="0.35">
      <c r="B25" s="14" t="s">
        <v>146</v>
      </c>
      <c r="C25" s="14" t="s">
        <v>207</v>
      </c>
      <c r="D25" s="30" t="s">
        <v>174</v>
      </c>
      <c r="E25" s="14">
        <v>690.22</v>
      </c>
      <c r="F25" s="14">
        <f>((0.000001)*E25)*1000</f>
        <v>0.69021999999999994</v>
      </c>
      <c r="G25" s="31">
        <f>F25*22</f>
        <v>15.184839999999999</v>
      </c>
    </row>
    <row r="26" spans="2:7" ht="109.5" customHeight="1" x14ac:dyDescent="0.35">
      <c r="B26" s="32" t="s">
        <v>147</v>
      </c>
      <c r="C26" s="32" t="s">
        <v>208</v>
      </c>
      <c r="D26" s="30" t="s">
        <v>175</v>
      </c>
      <c r="E26" s="14">
        <v>693.27</v>
      </c>
      <c r="F26" s="14">
        <f>((0.000001)*E26)*1000</f>
        <v>0.69326999999999994</v>
      </c>
      <c r="G26" s="31">
        <f>F26*22</f>
        <v>15.251939999999999</v>
      </c>
    </row>
    <row r="27" spans="2:7" ht="123.5" customHeight="1" x14ac:dyDescent="0.35">
      <c r="B27" s="32" t="s">
        <v>148</v>
      </c>
      <c r="C27" s="32" t="s">
        <v>209</v>
      </c>
      <c r="D27" s="30" t="s">
        <v>176</v>
      </c>
      <c r="E27" s="14">
        <v>654.94000000000005</v>
      </c>
      <c r="F27" s="14">
        <f>((0.000001)*E27)*1000</f>
        <v>0.65493999999999997</v>
      </c>
      <c r="G27" s="31">
        <f>F27*22</f>
        <v>14.408679999999999</v>
      </c>
    </row>
    <row r="28" spans="2:7" ht="106.25" customHeight="1" x14ac:dyDescent="0.35">
      <c r="B28" s="14" t="s">
        <v>149</v>
      </c>
      <c r="C28" s="14" t="s">
        <v>210</v>
      </c>
      <c r="D28" s="30" t="s">
        <v>177</v>
      </c>
      <c r="E28" s="14">
        <v>502.74</v>
      </c>
      <c r="F28" s="14">
        <f>((0.000001)*E28)*1000</f>
        <v>0.50273999999999996</v>
      </c>
      <c r="G28" s="31">
        <f>F28*22</f>
        <v>11.060279999999999</v>
      </c>
    </row>
    <row r="29" spans="2:7" ht="144" customHeight="1" x14ac:dyDescent="0.35">
      <c r="B29" s="32" t="s">
        <v>150</v>
      </c>
      <c r="C29" s="32" t="s">
        <v>211</v>
      </c>
      <c r="D29" s="30" t="s">
        <v>178</v>
      </c>
      <c r="E29" s="14">
        <v>734.89</v>
      </c>
      <c r="F29" s="14">
        <f>((0.000001)*E29)*1000</f>
        <v>0.73488999999999993</v>
      </c>
      <c r="G29" s="31">
        <f>F29*22</f>
        <v>16.167579999999997</v>
      </c>
    </row>
    <row r="30" spans="2:7" ht="109.5" customHeight="1" x14ac:dyDescent="0.35">
      <c r="B30" s="14" t="s">
        <v>151</v>
      </c>
      <c r="C30" s="14" t="s">
        <v>212</v>
      </c>
      <c r="D30" s="30" t="s">
        <v>179</v>
      </c>
      <c r="E30" s="14">
        <v>671.07</v>
      </c>
      <c r="F30" s="14">
        <f>((0.000001)*E30)*1000</f>
        <v>0.67107000000000006</v>
      </c>
      <c r="G30" s="31">
        <f>F30*22</f>
        <v>14.763540000000001</v>
      </c>
    </row>
    <row r="31" spans="2:7" ht="122.75" customHeight="1" x14ac:dyDescent="0.35">
      <c r="B31" s="14" t="s">
        <v>152</v>
      </c>
      <c r="C31" s="14" t="s">
        <v>213</v>
      </c>
      <c r="D31" s="30" t="s">
        <v>180</v>
      </c>
      <c r="E31" s="14">
        <v>854.93</v>
      </c>
      <c r="F31" s="14">
        <f>((0.000001)*E31)*1000</f>
        <v>0.85492999999999997</v>
      </c>
      <c r="G31" s="31">
        <f>F31*22</f>
        <v>18.80846</v>
      </c>
    </row>
    <row r="32" spans="2:7" ht="117" customHeight="1" x14ac:dyDescent="0.35">
      <c r="B32" s="32" t="s">
        <v>153</v>
      </c>
      <c r="C32" s="32" t="s">
        <v>214</v>
      </c>
      <c r="D32" s="30" t="s">
        <v>181</v>
      </c>
      <c r="E32" s="14">
        <v>803.1</v>
      </c>
      <c r="F32" s="14">
        <f>((0.000001)*E32)*1000</f>
        <v>0.80309999999999993</v>
      </c>
      <c r="G32" s="31">
        <f>F32*22</f>
        <v>17.668199999999999</v>
      </c>
    </row>
    <row r="33" spans="2:7" ht="105.5" customHeight="1" x14ac:dyDescent="0.35">
      <c r="B33" s="32" t="s">
        <v>154</v>
      </c>
      <c r="C33" s="32" t="s">
        <v>215</v>
      </c>
      <c r="D33" s="30" t="s">
        <v>182</v>
      </c>
      <c r="E33" s="14">
        <v>879.11</v>
      </c>
      <c r="F33" s="14">
        <f>((0.000001)*E33)*1000</f>
        <v>0.87911000000000006</v>
      </c>
      <c r="G33" s="31">
        <f>F33*22</f>
        <v>19.340420000000002</v>
      </c>
    </row>
    <row r="34" spans="2:7" ht="96" customHeight="1" x14ac:dyDescent="0.35">
      <c r="B34" s="14" t="s">
        <v>155</v>
      </c>
      <c r="C34" s="14" t="s">
        <v>216</v>
      </c>
      <c r="D34" s="30" t="s">
        <v>183</v>
      </c>
      <c r="E34" s="14">
        <v>666.87</v>
      </c>
      <c r="F34" s="14">
        <f>((0.000001)*E34)*1000</f>
        <v>0.66686999999999996</v>
      </c>
      <c r="G34" s="31">
        <f>F34*22</f>
        <v>14.671139999999999</v>
      </c>
    </row>
    <row r="35" spans="2:7" ht="105" customHeight="1" x14ac:dyDescent="0.35">
      <c r="B35" s="14" t="s">
        <v>217</v>
      </c>
      <c r="C35" s="14" t="s">
        <v>194</v>
      </c>
      <c r="D35" s="30" t="s">
        <v>184</v>
      </c>
      <c r="E35" s="14">
        <v>1435.11</v>
      </c>
      <c r="F35" s="14">
        <f>((0.000001)*E35)*1000</f>
        <v>1.4351099999999999</v>
      </c>
      <c r="G35" s="31">
        <f>F35*16</f>
        <v>22.961759999999998</v>
      </c>
    </row>
  </sheetData>
  <pageMargins left="0.7" right="0.7" top="0.75" bottom="0.75" header="0.3" footer="0.3"/>
  <pageSetup scale="42" fitToHeight="0" orientation="portrait" r:id="rId1"/>
  <drawing r:id="rId2"/>
  <legacyDrawing r:id="rId3"/>
  <oleObjects>
    <mc:AlternateContent xmlns:mc="http://schemas.openxmlformats.org/markup-compatibility/2006">
      <mc:Choice Requires="x14">
        <oleObject progId="ChemDraw.Document.6.0" shapeId="5121" r:id="rId4">
          <objectPr defaultSize="0" autoPict="0" r:id="rId5">
            <anchor moveWithCells="1">
              <from>
                <xdr:col>0</xdr:col>
                <xdr:colOff>63500</xdr:colOff>
                <xdr:row>11</xdr:row>
                <xdr:rowOff>82550</xdr:rowOff>
              </from>
              <to>
                <xdr:col>0</xdr:col>
                <xdr:colOff>1631950</xdr:colOff>
                <xdr:row>11</xdr:row>
                <xdr:rowOff>1193800</xdr:rowOff>
              </to>
            </anchor>
          </objectPr>
        </oleObject>
      </mc:Choice>
      <mc:Fallback>
        <oleObject progId="ChemDraw.Document.6.0" shapeId="5121" r:id="rId4"/>
      </mc:Fallback>
    </mc:AlternateContent>
    <mc:AlternateContent xmlns:mc="http://schemas.openxmlformats.org/markup-compatibility/2006">
      <mc:Choice Requires="x14">
        <oleObject progId="ChemDraw.Document.6.0" shapeId="5122" r:id="rId6">
          <objectPr defaultSize="0" r:id="rId7">
            <anchor moveWithCells="1">
              <from>
                <xdr:col>0</xdr:col>
                <xdr:colOff>101600</xdr:colOff>
                <xdr:row>12</xdr:row>
                <xdr:rowOff>139700</xdr:rowOff>
              </from>
              <to>
                <xdr:col>0</xdr:col>
                <xdr:colOff>1593850</xdr:colOff>
                <xdr:row>12</xdr:row>
                <xdr:rowOff>1257300</xdr:rowOff>
              </to>
            </anchor>
          </objectPr>
        </oleObject>
      </mc:Choice>
      <mc:Fallback>
        <oleObject progId="ChemDraw.Document.6.0" shapeId="5122" r:id="rId6"/>
      </mc:Fallback>
    </mc:AlternateContent>
    <mc:AlternateContent xmlns:mc="http://schemas.openxmlformats.org/markup-compatibility/2006">
      <mc:Choice Requires="x14">
        <oleObject progId="ChemDraw.Document.6.0" shapeId="5123" r:id="rId8">
          <objectPr defaultSize="0" r:id="rId9">
            <anchor moveWithCells="1">
              <from>
                <xdr:col>0</xdr:col>
                <xdr:colOff>215900</xdr:colOff>
                <xdr:row>13</xdr:row>
                <xdr:rowOff>254000</xdr:rowOff>
              </from>
              <to>
                <xdr:col>0</xdr:col>
                <xdr:colOff>1638300</xdr:colOff>
                <xdr:row>13</xdr:row>
                <xdr:rowOff>1022350</xdr:rowOff>
              </to>
            </anchor>
          </objectPr>
        </oleObject>
      </mc:Choice>
      <mc:Fallback>
        <oleObject progId="ChemDraw.Document.6.0" shapeId="5123" r:id="rId8"/>
      </mc:Fallback>
    </mc:AlternateContent>
    <mc:AlternateContent xmlns:mc="http://schemas.openxmlformats.org/markup-compatibility/2006">
      <mc:Choice Requires="x14">
        <oleObject progId="ChemDraw.Document.6.0" shapeId="5124" r:id="rId10">
          <objectPr defaultSize="0" r:id="rId11">
            <anchor moveWithCells="1">
              <from>
                <xdr:col>0</xdr:col>
                <xdr:colOff>101600</xdr:colOff>
                <xdr:row>14</xdr:row>
                <xdr:rowOff>146050</xdr:rowOff>
              </from>
              <to>
                <xdr:col>0</xdr:col>
                <xdr:colOff>1885950</xdr:colOff>
                <xdr:row>14</xdr:row>
                <xdr:rowOff>2070100</xdr:rowOff>
              </to>
            </anchor>
          </objectPr>
        </oleObject>
      </mc:Choice>
      <mc:Fallback>
        <oleObject progId="ChemDraw.Document.6.0" shapeId="5124" r:id="rId10"/>
      </mc:Fallback>
    </mc:AlternateContent>
    <mc:AlternateContent xmlns:mc="http://schemas.openxmlformats.org/markup-compatibility/2006">
      <mc:Choice Requires="x14">
        <oleObject progId="ChemDraw.Document.6.0" shapeId="5125" r:id="rId12">
          <objectPr defaultSize="0" autoPict="0" r:id="rId13">
            <anchor moveWithCells="1">
              <from>
                <xdr:col>0</xdr:col>
                <xdr:colOff>254000</xdr:colOff>
                <xdr:row>15</xdr:row>
                <xdr:rowOff>101600</xdr:rowOff>
              </from>
              <to>
                <xdr:col>0</xdr:col>
                <xdr:colOff>1479550</xdr:colOff>
                <xdr:row>15</xdr:row>
                <xdr:rowOff>1339850</xdr:rowOff>
              </to>
            </anchor>
          </objectPr>
        </oleObject>
      </mc:Choice>
      <mc:Fallback>
        <oleObject progId="ChemDraw.Document.6.0" shapeId="5125" r:id="rId12"/>
      </mc:Fallback>
    </mc:AlternateContent>
    <mc:AlternateContent xmlns:mc="http://schemas.openxmlformats.org/markup-compatibility/2006">
      <mc:Choice Requires="x14">
        <oleObject progId="ChemDraw.Document.6.0" shapeId="5126" r:id="rId14">
          <objectPr defaultSize="0" r:id="rId15">
            <anchor moveWithCells="1">
              <from>
                <xdr:col>0</xdr:col>
                <xdr:colOff>152400</xdr:colOff>
                <xdr:row>16</xdr:row>
                <xdr:rowOff>76200</xdr:rowOff>
              </from>
              <to>
                <xdr:col>0</xdr:col>
                <xdr:colOff>1892300</xdr:colOff>
                <xdr:row>16</xdr:row>
                <xdr:rowOff>1612900</xdr:rowOff>
              </to>
            </anchor>
          </objectPr>
        </oleObject>
      </mc:Choice>
      <mc:Fallback>
        <oleObject progId="ChemDraw.Document.6.0" shapeId="5126" r:id="rId14"/>
      </mc:Fallback>
    </mc:AlternateContent>
    <mc:AlternateContent xmlns:mc="http://schemas.openxmlformats.org/markup-compatibility/2006">
      <mc:Choice Requires="x14">
        <oleObject progId="ChemDraw.Document.6.0" shapeId="5127" r:id="rId16">
          <objectPr defaultSize="0" r:id="rId17">
            <anchor moveWithCells="1">
              <from>
                <xdr:col>0</xdr:col>
                <xdr:colOff>234950</xdr:colOff>
                <xdr:row>17</xdr:row>
                <xdr:rowOff>139700</xdr:rowOff>
              </from>
              <to>
                <xdr:col>0</xdr:col>
                <xdr:colOff>1657350</xdr:colOff>
                <xdr:row>17</xdr:row>
                <xdr:rowOff>1301750</xdr:rowOff>
              </to>
            </anchor>
          </objectPr>
        </oleObject>
      </mc:Choice>
      <mc:Fallback>
        <oleObject progId="ChemDraw.Document.6.0" shapeId="5127" r:id="rId16"/>
      </mc:Fallback>
    </mc:AlternateContent>
    <mc:AlternateContent xmlns:mc="http://schemas.openxmlformats.org/markup-compatibility/2006">
      <mc:Choice Requires="x14">
        <oleObject progId="ChemDraw.Document.6.0" shapeId="5128" r:id="rId18">
          <objectPr defaultSize="0" r:id="rId19">
            <anchor moveWithCells="1">
              <from>
                <xdr:col>0</xdr:col>
                <xdr:colOff>234950</xdr:colOff>
                <xdr:row>18</xdr:row>
                <xdr:rowOff>114300</xdr:rowOff>
              </from>
              <to>
                <xdr:col>0</xdr:col>
                <xdr:colOff>1670050</xdr:colOff>
                <xdr:row>18</xdr:row>
                <xdr:rowOff>1225550</xdr:rowOff>
              </to>
            </anchor>
          </objectPr>
        </oleObject>
      </mc:Choice>
      <mc:Fallback>
        <oleObject progId="ChemDraw.Document.6.0" shapeId="5128" r:id="rId18"/>
      </mc:Fallback>
    </mc:AlternateContent>
    <mc:AlternateContent xmlns:mc="http://schemas.openxmlformats.org/markup-compatibility/2006">
      <mc:Choice Requires="x14">
        <oleObject progId="ChemDraw.Document.6.0" shapeId="5129" r:id="rId20">
          <objectPr defaultSize="0" r:id="rId21">
            <anchor moveWithCells="1">
              <from>
                <xdr:col>0</xdr:col>
                <xdr:colOff>82550</xdr:colOff>
                <xdr:row>19</xdr:row>
                <xdr:rowOff>184150</xdr:rowOff>
              </from>
              <to>
                <xdr:col>0</xdr:col>
                <xdr:colOff>1873250</xdr:colOff>
                <xdr:row>19</xdr:row>
                <xdr:rowOff>1454150</xdr:rowOff>
              </to>
            </anchor>
          </objectPr>
        </oleObject>
      </mc:Choice>
      <mc:Fallback>
        <oleObject progId="ChemDraw.Document.6.0" shapeId="5129" r:id="rId20"/>
      </mc:Fallback>
    </mc:AlternateContent>
    <mc:AlternateContent xmlns:mc="http://schemas.openxmlformats.org/markup-compatibility/2006">
      <mc:Choice Requires="x14">
        <oleObject progId="ChemDraw.Document.6.0" shapeId="5130" r:id="rId22">
          <objectPr defaultSize="0" r:id="rId23">
            <anchor moveWithCells="1">
              <from>
                <xdr:col>0</xdr:col>
                <xdr:colOff>304800</xdr:colOff>
                <xdr:row>20</xdr:row>
                <xdr:rowOff>76200</xdr:rowOff>
              </from>
              <to>
                <xdr:col>0</xdr:col>
                <xdr:colOff>1727200</xdr:colOff>
                <xdr:row>20</xdr:row>
                <xdr:rowOff>1441450</xdr:rowOff>
              </to>
            </anchor>
          </objectPr>
        </oleObject>
      </mc:Choice>
      <mc:Fallback>
        <oleObject progId="ChemDraw.Document.6.0" shapeId="5130" r:id="rId22"/>
      </mc:Fallback>
    </mc:AlternateContent>
    <mc:AlternateContent xmlns:mc="http://schemas.openxmlformats.org/markup-compatibility/2006">
      <mc:Choice Requires="x14">
        <oleObject progId="ChemDraw.Document.6.0" shapeId="5131" r:id="rId24">
          <objectPr defaultSize="0" r:id="rId25">
            <anchor moveWithCells="1">
              <from>
                <xdr:col>0</xdr:col>
                <xdr:colOff>254000</xdr:colOff>
                <xdr:row>21</xdr:row>
                <xdr:rowOff>139700</xdr:rowOff>
              </from>
              <to>
                <xdr:col>0</xdr:col>
                <xdr:colOff>1676400</xdr:colOff>
                <xdr:row>21</xdr:row>
                <xdr:rowOff>1047750</xdr:rowOff>
              </to>
            </anchor>
          </objectPr>
        </oleObject>
      </mc:Choice>
      <mc:Fallback>
        <oleObject progId="ChemDraw.Document.6.0" shapeId="5131" r:id="rId24"/>
      </mc:Fallback>
    </mc:AlternateContent>
    <mc:AlternateContent xmlns:mc="http://schemas.openxmlformats.org/markup-compatibility/2006">
      <mc:Choice Requires="x14">
        <oleObject progId="ChemDraw.Document.6.0" shapeId="5132" r:id="rId26">
          <objectPr defaultSize="0" autoPict="0" r:id="rId27">
            <anchor moveWithCells="1">
              <from>
                <xdr:col>0</xdr:col>
                <xdr:colOff>76200</xdr:colOff>
                <xdr:row>22</xdr:row>
                <xdr:rowOff>190500</xdr:rowOff>
              </from>
              <to>
                <xdr:col>0</xdr:col>
                <xdr:colOff>1911350</xdr:colOff>
                <xdr:row>22</xdr:row>
                <xdr:rowOff>1149350</xdr:rowOff>
              </to>
            </anchor>
          </objectPr>
        </oleObject>
      </mc:Choice>
      <mc:Fallback>
        <oleObject progId="ChemDraw.Document.6.0" shapeId="5132" r:id="rId26"/>
      </mc:Fallback>
    </mc:AlternateContent>
    <mc:AlternateContent xmlns:mc="http://schemas.openxmlformats.org/markup-compatibility/2006">
      <mc:Choice Requires="x14">
        <oleObject progId="ChemDraw.Document.6.0" shapeId="5133" r:id="rId28">
          <objectPr defaultSize="0" r:id="rId29">
            <anchor moveWithCells="1">
              <from>
                <xdr:col>0</xdr:col>
                <xdr:colOff>368300</xdr:colOff>
                <xdr:row>23</xdr:row>
                <xdr:rowOff>69850</xdr:rowOff>
              </from>
              <to>
                <xdr:col>0</xdr:col>
                <xdr:colOff>1790700</xdr:colOff>
                <xdr:row>23</xdr:row>
                <xdr:rowOff>946150</xdr:rowOff>
              </to>
            </anchor>
          </objectPr>
        </oleObject>
      </mc:Choice>
      <mc:Fallback>
        <oleObject progId="ChemDraw.Document.6.0" shapeId="5133" r:id="rId28"/>
      </mc:Fallback>
    </mc:AlternateContent>
    <mc:AlternateContent xmlns:mc="http://schemas.openxmlformats.org/markup-compatibility/2006">
      <mc:Choice Requires="x14">
        <oleObject progId="ChemDraw.Document.6.0" shapeId="5134" r:id="rId30">
          <objectPr defaultSize="0" r:id="rId31">
            <anchor moveWithCells="1">
              <from>
                <xdr:col>0</xdr:col>
                <xdr:colOff>330200</xdr:colOff>
                <xdr:row>24</xdr:row>
                <xdr:rowOff>101600</xdr:rowOff>
              </from>
              <to>
                <xdr:col>0</xdr:col>
                <xdr:colOff>1758950</xdr:colOff>
                <xdr:row>24</xdr:row>
                <xdr:rowOff>1270000</xdr:rowOff>
              </to>
            </anchor>
          </objectPr>
        </oleObject>
      </mc:Choice>
      <mc:Fallback>
        <oleObject progId="ChemDraw.Document.6.0" shapeId="5134" r:id="rId30"/>
      </mc:Fallback>
    </mc:AlternateContent>
    <mc:AlternateContent xmlns:mc="http://schemas.openxmlformats.org/markup-compatibility/2006">
      <mc:Choice Requires="x14">
        <oleObject progId="ChemDraw.Document.6.0" shapeId="5135" r:id="rId32">
          <objectPr defaultSize="0" r:id="rId33">
            <anchor moveWithCells="1">
              <from>
                <xdr:col>0</xdr:col>
                <xdr:colOff>298450</xdr:colOff>
                <xdr:row>25</xdr:row>
                <xdr:rowOff>139700</xdr:rowOff>
              </from>
              <to>
                <xdr:col>0</xdr:col>
                <xdr:colOff>1714500</xdr:colOff>
                <xdr:row>25</xdr:row>
                <xdr:rowOff>1314450</xdr:rowOff>
              </to>
            </anchor>
          </objectPr>
        </oleObject>
      </mc:Choice>
      <mc:Fallback>
        <oleObject progId="ChemDraw.Document.6.0" shapeId="5135" r:id="rId32"/>
      </mc:Fallback>
    </mc:AlternateContent>
    <mc:AlternateContent xmlns:mc="http://schemas.openxmlformats.org/markup-compatibility/2006">
      <mc:Choice Requires="x14">
        <oleObject progId="ChemDraw.Document.6.0" shapeId="5136" r:id="rId34">
          <objectPr defaultSize="0" r:id="rId35">
            <anchor moveWithCells="1">
              <from>
                <xdr:col>0</xdr:col>
                <xdr:colOff>234950</xdr:colOff>
                <xdr:row>26</xdr:row>
                <xdr:rowOff>31750</xdr:rowOff>
              </from>
              <to>
                <xdr:col>0</xdr:col>
                <xdr:colOff>1682750</xdr:colOff>
                <xdr:row>26</xdr:row>
                <xdr:rowOff>1409700</xdr:rowOff>
              </to>
            </anchor>
          </objectPr>
        </oleObject>
      </mc:Choice>
      <mc:Fallback>
        <oleObject progId="ChemDraw.Document.6.0" shapeId="5136" r:id="rId34"/>
      </mc:Fallback>
    </mc:AlternateContent>
    <mc:AlternateContent xmlns:mc="http://schemas.openxmlformats.org/markup-compatibility/2006">
      <mc:Choice Requires="x14">
        <oleObject progId="ChemDraw.Document.6.0" shapeId="5137" r:id="rId36">
          <objectPr defaultSize="0" r:id="rId37">
            <anchor moveWithCells="1">
              <from>
                <xdr:col>0</xdr:col>
                <xdr:colOff>234950</xdr:colOff>
                <xdr:row>27</xdr:row>
                <xdr:rowOff>101600</xdr:rowOff>
              </from>
              <to>
                <xdr:col>0</xdr:col>
                <xdr:colOff>1682750</xdr:colOff>
                <xdr:row>27</xdr:row>
                <xdr:rowOff>1250950</xdr:rowOff>
              </to>
            </anchor>
          </objectPr>
        </oleObject>
      </mc:Choice>
      <mc:Fallback>
        <oleObject progId="ChemDraw.Document.6.0" shapeId="5137" r:id="rId36"/>
      </mc:Fallback>
    </mc:AlternateContent>
    <mc:AlternateContent xmlns:mc="http://schemas.openxmlformats.org/markup-compatibility/2006">
      <mc:Choice Requires="x14">
        <oleObject progId="ChemDraw.Document.6.0" shapeId="5138" r:id="rId38">
          <objectPr defaultSize="0" r:id="rId39">
            <anchor moveWithCells="1">
              <from>
                <xdr:col>0</xdr:col>
                <xdr:colOff>273050</xdr:colOff>
                <xdr:row>28</xdr:row>
                <xdr:rowOff>76200</xdr:rowOff>
              </from>
              <to>
                <xdr:col>0</xdr:col>
                <xdr:colOff>1695450</xdr:colOff>
                <xdr:row>28</xdr:row>
                <xdr:rowOff>1606550</xdr:rowOff>
              </to>
            </anchor>
          </objectPr>
        </oleObject>
      </mc:Choice>
      <mc:Fallback>
        <oleObject progId="ChemDraw.Document.6.0" shapeId="5138" r:id="rId38"/>
      </mc:Fallback>
    </mc:AlternateContent>
    <mc:AlternateContent xmlns:mc="http://schemas.openxmlformats.org/markup-compatibility/2006">
      <mc:Choice Requires="x14">
        <oleObject progId="ChemDraw.Document.6.0" shapeId="5139" r:id="rId40">
          <objectPr defaultSize="0" r:id="rId41">
            <anchor moveWithCells="1">
              <from>
                <xdr:col>0</xdr:col>
                <xdr:colOff>228600</xdr:colOff>
                <xdr:row>29</xdr:row>
                <xdr:rowOff>82550</xdr:rowOff>
              </from>
              <to>
                <xdr:col>0</xdr:col>
                <xdr:colOff>1644650</xdr:colOff>
                <xdr:row>29</xdr:row>
                <xdr:rowOff>1346200</xdr:rowOff>
              </to>
            </anchor>
          </objectPr>
        </oleObject>
      </mc:Choice>
      <mc:Fallback>
        <oleObject progId="ChemDraw.Document.6.0" shapeId="5139" r:id="rId40"/>
      </mc:Fallback>
    </mc:AlternateContent>
    <mc:AlternateContent xmlns:mc="http://schemas.openxmlformats.org/markup-compatibility/2006">
      <mc:Choice Requires="x14">
        <oleObject progId="ChemDraw.Document.6.0" shapeId="5140" r:id="rId42">
          <objectPr defaultSize="0" r:id="rId43">
            <anchor moveWithCells="1">
              <from>
                <xdr:col>0</xdr:col>
                <xdr:colOff>177800</xdr:colOff>
                <xdr:row>30</xdr:row>
                <xdr:rowOff>82550</xdr:rowOff>
              </from>
              <to>
                <xdr:col>0</xdr:col>
                <xdr:colOff>1847850</xdr:colOff>
                <xdr:row>30</xdr:row>
                <xdr:rowOff>1422400</xdr:rowOff>
              </to>
            </anchor>
          </objectPr>
        </oleObject>
      </mc:Choice>
      <mc:Fallback>
        <oleObject progId="ChemDraw.Document.6.0" shapeId="5140" r:id="rId42"/>
      </mc:Fallback>
    </mc:AlternateContent>
    <mc:AlternateContent xmlns:mc="http://schemas.openxmlformats.org/markup-compatibility/2006">
      <mc:Choice Requires="x14">
        <oleObject progId="ChemDraw.Document.6.0" shapeId="5141" r:id="rId44">
          <objectPr defaultSize="0" r:id="rId45">
            <anchor moveWithCells="1">
              <from>
                <xdr:col>0</xdr:col>
                <xdr:colOff>330200</xdr:colOff>
                <xdr:row>31</xdr:row>
                <xdr:rowOff>139700</xdr:rowOff>
              </from>
              <to>
                <xdr:col>0</xdr:col>
                <xdr:colOff>1758950</xdr:colOff>
                <xdr:row>31</xdr:row>
                <xdr:rowOff>1416050</xdr:rowOff>
              </to>
            </anchor>
          </objectPr>
        </oleObject>
      </mc:Choice>
      <mc:Fallback>
        <oleObject progId="ChemDraw.Document.6.0" shapeId="5141" r:id="rId44"/>
      </mc:Fallback>
    </mc:AlternateContent>
    <mc:AlternateContent xmlns:mc="http://schemas.openxmlformats.org/markup-compatibility/2006">
      <mc:Choice Requires="x14">
        <oleObject progId="ChemDraw.Document.6.0" shapeId="5142" r:id="rId46">
          <objectPr defaultSize="0" r:id="rId47">
            <anchor moveWithCells="1">
              <from>
                <xdr:col>0</xdr:col>
                <xdr:colOff>330200</xdr:colOff>
                <xdr:row>33</xdr:row>
                <xdr:rowOff>184150</xdr:rowOff>
              </from>
              <to>
                <xdr:col>0</xdr:col>
                <xdr:colOff>1758950</xdr:colOff>
                <xdr:row>33</xdr:row>
                <xdr:rowOff>996950</xdr:rowOff>
              </to>
            </anchor>
          </objectPr>
        </oleObject>
      </mc:Choice>
      <mc:Fallback>
        <oleObject progId="ChemDraw.Document.6.0" shapeId="5142" r:id="rId46"/>
      </mc:Fallback>
    </mc:AlternateContent>
    <mc:AlternateContent xmlns:mc="http://schemas.openxmlformats.org/markup-compatibility/2006">
      <mc:Choice Requires="x14">
        <oleObject progId="ChemDraw.Document.6.0" shapeId="5143" r:id="rId48">
          <objectPr defaultSize="0" autoPict="0" r:id="rId49">
            <anchor moveWithCells="1">
              <from>
                <xdr:col>0</xdr:col>
                <xdr:colOff>139700</xdr:colOff>
                <xdr:row>34</xdr:row>
                <xdr:rowOff>63500</xdr:rowOff>
              </from>
              <to>
                <xdr:col>0</xdr:col>
                <xdr:colOff>2178050</xdr:colOff>
                <xdr:row>34</xdr:row>
                <xdr:rowOff>1225550</xdr:rowOff>
              </to>
            </anchor>
          </objectPr>
        </oleObject>
      </mc:Choice>
      <mc:Fallback>
        <oleObject progId="ChemDraw.Document.6.0" shapeId="5143" r:id="rId48"/>
      </mc:Fallback>
    </mc:AlternateContent>
    <mc:AlternateContent xmlns:mc="http://schemas.openxmlformats.org/markup-compatibility/2006">
      <mc:Choice Requires="x14">
        <oleObject progId="ChemDraw.Document.6.0" shapeId="5144" r:id="rId50">
          <objectPr defaultSize="0" r:id="rId51">
            <anchor moveWithCells="1">
              <from>
                <xdr:col>0</xdr:col>
                <xdr:colOff>387350</xdr:colOff>
                <xdr:row>32</xdr:row>
                <xdr:rowOff>127000</xdr:rowOff>
              </from>
              <to>
                <xdr:col>0</xdr:col>
                <xdr:colOff>1809750</xdr:colOff>
                <xdr:row>32</xdr:row>
                <xdr:rowOff>1193800</xdr:rowOff>
              </to>
            </anchor>
          </objectPr>
        </oleObject>
      </mc:Choice>
      <mc:Fallback>
        <oleObject progId="ChemDraw.Document.6.0" shapeId="5144" r:id="rId50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2</vt:lpstr>
      <vt:lpstr>Plate Design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Reilly, Sean William</dc:creator>
  <cp:keywords/>
  <dc:description/>
  <cp:lastModifiedBy>Reilly, Sean William</cp:lastModifiedBy>
  <dcterms:created xsi:type="dcterms:W3CDTF">2021-09-08T18:40:33Z</dcterms:created>
  <dcterms:modified xsi:type="dcterms:W3CDTF">2021-09-13T17:37:53Z</dcterms:modified>
  <cp:category/>
  <cp:contentStatus/>
</cp:coreProperties>
</file>